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/>
  <xr:revisionPtr revIDLastSave="0" documentId="13_ncr:1_{85D5FE43-DED7-4BCA-8206-2B5049B107AB}" xr6:coauthVersionLast="46" xr6:coauthVersionMax="46" xr10:uidLastSave="{00000000-0000-0000-0000-000000000000}"/>
  <bookViews>
    <workbookView xWindow="-120" yWindow="-120" windowWidth="24240" windowHeight="12525" xr2:uid="{00000000-000D-0000-FFFF-FFFF00000000}"/>
  </bookViews>
  <sheets>
    <sheet name="Year - OA type" sheetId="1" r:id="rId1"/>
    <sheet name="Field - OA type" sheetId="8" r:id="rId2"/>
    <sheet name="University - OA type" sheetId="10" r:id="rId3"/>
    <sheet name="Publisher - OA type" sheetId="6" r:id="rId4"/>
    <sheet name="Gold, hybrid - license" sheetId="3" r:id="rId5"/>
    <sheet name="Publisher - license" sheetId="7" r:id="rId6"/>
    <sheet name="Green - version" sheetId="2" r:id="rId7"/>
    <sheet name="Crossref funding data" sheetId="11" r:id="rId8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1" l="1"/>
  <c r="E12" i="11"/>
  <c r="E13" i="11"/>
  <c r="E14" i="11"/>
  <c r="E15" i="11"/>
  <c r="E11" i="11"/>
  <c r="B12" i="11"/>
  <c r="C12" i="11"/>
  <c r="D12" i="11"/>
  <c r="B13" i="11"/>
  <c r="C13" i="11"/>
  <c r="D13" i="11"/>
  <c r="B14" i="11"/>
  <c r="C14" i="11"/>
  <c r="D14" i="11"/>
  <c r="B15" i="11"/>
  <c r="C15" i="11"/>
  <c r="D15" i="11"/>
  <c r="B16" i="11"/>
  <c r="C16" i="11"/>
  <c r="D16" i="11"/>
  <c r="D11" i="11"/>
  <c r="C11" i="11"/>
  <c r="B11" i="11"/>
  <c r="C18" i="3" l="1"/>
  <c r="C19" i="3"/>
  <c r="C20" i="3"/>
  <c r="C17" i="3"/>
  <c r="B20" i="3"/>
  <c r="B19" i="3"/>
  <c r="B18" i="3"/>
  <c r="B17" i="3"/>
  <c r="J4" i="6"/>
  <c r="K4" i="6"/>
  <c r="L4" i="6"/>
  <c r="M4" i="6"/>
  <c r="N4" i="6"/>
  <c r="O4" i="6"/>
  <c r="J5" i="6"/>
  <c r="K5" i="6"/>
  <c r="L5" i="6"/>
  <c r="M5" i="6"/>
  <c r="N5" i="6"/>
  <c r="O5" i="6"/>
  <c r="J6" i="6"/>
  <c r="K6" i="6"/>
  <c r="L6" i="6"/>
  <c r="M6" i="6"/>
  <c r="N6" i="6"/>
  <c r="O6" i="6"/>
  <c r="J7" i="6"/>
  <c r="K7" i="6"/>
  <c r="L7" i="6"/>
  <c r="M7" i="6"/>
  <c r="N7" i="6"/>
  <c r="O7" i="6"/>
  <c r="J8" i="6"/>
  <c r="K8" i="6"/>
  <c r="L8" i="6"/>
  <c r="M8" i="6"/>
  <c r="N8" i="6"/>
  <c r="O8" i="6"/>
  <c r="J9" i="6"/>
  <c r="K9" i="6"/>
  <c r="L9" i="6"/>
  <c r="M9" i="6"/>
  <c r="N9" i="6"/>
  <c r="O9" i="6"/>
  <c r="J10" i="6"/>
  <c r="K10" i="6"/>
  <c r="L10" i="6"/>
  <c r="M10" i="6"/>
  <c r="N10" i="6"/>
  <c r="O10" i="6"/>
  <c r="J11" i="6"/>
  <c r="K11" i="6"/>
  <c r="L11" i="6"/>
  <c r="M11" i="6"/>
  <c r="N11" i="6"/>
  <c r="O11" i="6"/>
  <c r="J12" i="6"/>
  <c r="K12" i="6"/>
  <c r="L12" i="6"/>
  <c r="M12" i="6"/>
  <c r="N12" i="6"/>
  <c r="O12" i="6"/>
  <c r="J13" i="6"/>
  <c r="K13" i="6"/>
  <c r="L13" i="6"/>
  <c r="M13" i="6"/>
  <c r="N13" i="6"/>
  <c r="O13" i="6"/>
  <c r="J14" i="6"/>
  <c r="K14" i="6"/>
  <c r="L14" i="6"/>
  <c r="M14" i="6"/>
  <c r="N14" i="6"/>
  <c r="O14" i="6"/>
  <c r="J15" i="6"/>
  <c r="K15" i="6"/>
  <c r="L15" i="6"/>
  <c r="M15" i="6"/>
  <c r="N15" i="6"/>
  <c r="O15" i="6"/>
  <c r="J16" i="6"/>
  <c r="K16" i="6"/>
  <c r="L16" i="6"/>
  <c r="M16" i="6"/>
  <c r="N16" i="6"/>
  <c r="O16" i="6"/>
  <c r="J17" i="6"/>
  <c r="K17" i="6"/>
  <c r="L17" i="6"/>
  <c r="M17" i="6"/>
  <c r="N17" i="6"/>
  <c r="O17" i="6"/>
  <c r="K3" i="6"/>
  <c r="L3" i="6"/>
  <c r="M3" i="6"/>
  <c r="N3" i="6"/>
  <c r="O3" i="6"/>
  <c r="J3" i="6"/>
  <c r="B19" i="10"/>
  <c r="C19" i="10"/>
  <c r="D19" i="10"/>
  <c r="E19" i="10"/>
  <c r="F19" i="10"/>
  <c r="G19" i="10"/>
  <c r="B20" i="10"/>
  <c r="C20" i="10"/>
  <c r="D20" i="10"/>
  <c r="E20" i="10"/>
  <c r="F20" i="10"/>
  <c r="G20" i="10"/>
  <c r="B21" i="10"/>
  <c r="C21" i="10"/>
  <c r="D21" i="10"/>
  <c r="E21" i="10"/>
  <c r="F21" i="10"/>
  <c r="G21" i="10"/>
  <c r="B22" i="10"/>
  <c r="C22" i="10"/>
  <c r="D22" i="10"/>
  <c r="E22" i="10"/>
  <c r="F22" i="10"/>
  <c r="G22" i="10"/>
  <c r="B23" i="10"/>
  <c r="C23" i="10"/>
  <c r="D23" i="10"/>
  <c r="E23" i="10"/>
  <c r="F23" i="10"/>
  <c r="G23" i="10"/>
  <c r="B24" i="10"/>
  <c r="C24" i="10"/>
  <c r="D24" i="10"/>
  <c r="E24" i="10"/>
  <c r="F24" i="10"/>
  <c r="G24" i="10"/>
  <c r="B25" i="10"/>
  <c r="C25" i="10"/>
  <c r="D25" i="10"/>
  <c r="E25" i="10"/>
  <c r="F25" i="10"/>
  <c r="G25" i="10"/>
  <c r="B26" i="10"/>
  <c r="C26" i="10"/>
  <c r="D26" i="10"/>
  <c r="E26" i="10"/>
  <c r="F26" i="10"/>
  <c r="G26" i="10"/>
  <c r="B27" i="10"/>
  <c r="C27" i="10"/>
  <c r="D27" i="10"/>
  <c r="E27" i="10"/>
  <c r="F27" i="10"/>
  <c r="G27" i="10"/>
  <c r="B28" i="10"/>
  <c r="C28" i="10"/>
  <c r="D28" i="10"/>
  <c r="E28" i="10"/>
  <c r="F28" i="10"/>
  <c r="G28" i="10"/>
  <c r="B29" i="10"/>
  <c r="C29" i="10"/>
  <c r="D29" i="10"/>
  <c r="E29" i="10"/>
  <c r="F29" i="10"/>
  <c r="G29" i="10"/>
  <c r="B30" i="10"/>
  <c r="C30" i="10"/>
  <c r="D30" i="10"/>
  <c r="E30" i="10"/>
  <c r="F30" i="10"/>
  <c r="G30" i="10"/>
  <c r="C18" i="10"/>
  <c r="D18" i="10"/>
  <c r="E18" i="10"/>
  <c r="F18" i="10"/>
  <c r="G18" i="10"/>
  <c r="B18" i="10"/>
  <c r="C10" i="8"/>
  <c r="D10" i="8"/>
  <c r="D15" i="8" s="1"/>
  <c r="E10" i="8"/>
  <c r="E15" i="8" s="1"/>
  <c r="F10" i="8"/>
  <c r="G10" i="8"/>
  <c r="B10" i="8"/>
  <c r="B15" i="8" s="1"/>
  <c r="C12" i="8"/>
  <c r="C17" i="8" s="1"/>
  <c r="D12" i="8"/>
  <c r="D17" i="8" s="1"/>
  <c r="E12" i="8"/>
  <c r="E17" i="8" s="1"/>
  <c r="F12" i="8"/>
  <c r="F17" i="8" s="1"/>
  <c r="G12" i="8"/>
  <c r="B12" i="8"/>
  <c r="B17" i="8" s="1"/>
  <c r="C11" i="8"/>
  <c r="D11" i="8"/>
  <c r="E11" i="8"/>
  <c r="F11" i="8"/>
  <c r="G11" i="8"/>
  <c r="B11" i="8"/>
  <c r="B16" i="8" s="1"/>
  <c r="D16" i="8" l="1"/>
  <c r="C16" i="8"/>
  <c r="G15" i="8"/>
  <c r="F15" i="8"/>
  <c r="F16" i="8"/>
  <c r="E16" i="8"/>
  <c r="G17" i="8"/>
  <c r="G16" i="8"/>
  <c r="C15" i="8"/>
  <c r="J12" i="1"/>
  <c r="J13" i="1"/>
  <c r="J14" i="1"/>
  <c r="J15" i="1"/>
  <c r="J16" i="1"/>
  <c r="J11" i="1"/>
  <c r="B12" i="1"/>
  <c r="B13" i="1"/>
  <c r="B14" i="1"/>
  <c r="B15" i="1"/>
  <c r="B16" i="1"/>
  <c r="B11" i="1"/>
  <c r="K12" i="1" l="1"/>
  <c r="L12" i="1"/>
  <c r="M12" i="1"/>
  <c r="N12" i="1"/>
  <c r="O12" i="1"/>
  <c r="K13" i="1"/>
  <c r="L13" i="1"/>
  <c r="M13" i="1"/>
  <c r="N13" i="1"/>
  <c r="O13" i="1"/>
  <c r="K14" i="1"/>
  <c r="L14" i="1"/>
  <c r="M14" i="1"/>
  <c r="N14" i="1"/>
  <c r="O14" i="1"/>
  <c r="K15" i="1"/>
  <c r="L15" i="1"/>
  <c r="M15" i="1"/>
  <c r="N15" i="1"/>
  <c r="O15" i="1"/>
  <c r="K16" i="1"/>
  <c r="L16" i="1"/>
  <c r="M16" i="1"/>
  <c r="N16" i="1"/>
  <c r="O16" i="1"/>
  <c r="L11" i="1"/>
  <c r="M11" i="1"/>
  <c r="N11" i="1"/>
  <c r="O11" i="1"/>
  <c r="K11" i="1"/>
  <c r="C12" i="1"/>
  <c r="D12" i="1"/>
  <c r="E12" i="1"/>
  <c r="F12" i="1"/>
  <c r="G12" i="1"/>
  <c r="C13" i="1"/>
  <c r="D13" i="1"/>
  <c r="E13" i="1"/>
  <c r="F13" i="1"/>
  <c r="G13" i="1"/>
  <c r="C14" i="1"/>
  <c r="D14" i="1"/>
  <c r="E14" i="1"/>
  <c r="F14" i="1"/>
  <c r="G14" i="1"/>
  <c r="C15" i="1"/>
  <c r="D15" i="1"/>
  <c r="E15" i="1"/>
  <c r="F15" i="1"/>
  <c r="G15" i="1"/>
  <c r="C16" i="1"/>
  <c r="D16" i="1"/>
  <c r="E16" i="1"/>
  <c r="F16" i="1"/>
  <c r="G16" i="1"/>
  <c r="D11" i="1"/>
  <c r="E11" i="1"/>
  <c r="F11" i="1"/>
  <c r="G11" i="1"/>
  <c r="C11" i="1"/>
</calcChain>
</file>

<file path=xl/sharedStrings.xml><?xml version="1.0" encoding="utf-8"?>
<sst xmlns="http://schemas.openxmlformats.org/spreadsheetml/2006/main" count="436" uniqueCount="244">
  <si>
    <t>p_gold_oa</t>
  </si>
  <si>
    <t>p_hybrid_oa</t>
  </si>
  <si>
    <t>p_bronze_oa</t>
  </si>
  <si>
    <t>p_green_oa</t>
  </si>
  <si>
    <t>p_closed</t>
  </si>
  <si>
    <t>NWO</t>
  </si>
  <si>
    <t>ZonMw</t>
  </si>
  <si>
    <t>license</t>
  </si>
  <si>
    <t>p</t>
  </si>
  <si>
    <t>cc-by</t>
  </si>
  <si>
    <t>cc-by-nc-nd</t>
  </si>
  <si>
    <t>cc-by-nc</t>
  </si>
  <si>
    <t>elsevier-specific: oa user license</t>
  </si>
  <si>
    <t>implied-oa</t>
  </si>
  <si>
    <t>acs-specific: authorchoice/editors choice usage agreement</t>
  </si>
  <si>
    <t>cc-by-nc-sa</t>
  </si>
  <si>
    <t>publisher-specific, author manuscript: http://onlinelibrary.wiley.com/termsAndConditions#am</t>
  </si>
  <si>
    <t>publisher-specific license</t>
  </si>
  <si>
    <t>pd</t>
  </si>
  <si>
    <t>cc-by-sa</t>
  </si>
  <si>
    <t>publisher-specific, author manuscript: https://publishing.aip.org/authors/rights-and-permissions</t>
  </si>
  <si>
    <t>version</t>
  </si>
  <si>
    <t>submittedVersion</t>
  </si>
  <si>
    <t>publishedVersion</t>
  </si>
  <si>
    <t>acceptedVersion</t>
  </si>
  <si>
    <t>Elsevier BV</t>
  </si>
  <si>
    <t>Springer Science and Business Media LLC</t>
  </si>
  <si>
    <t>Wiley</t>
  </si>
  <si>
    <t>Oxford University Press (OUP)</t>
  </si>
  <si>
    <t>American Chemical Society (ACS)</t>
  </si>
  <si>
    <t>American Physical Society (APS)</t>
  </si>
  <si>
    <t>Informa UK Limited</t>
  </si>
  <si>
    <t>IOP Publishing</t>
  </si>
  <si>
    <t>Frontiers Media SA</t>
  </si>
  <si>
    <t>Royal Society of Chemistry (RSC)</t>
  </si>
  <si>
    <t>Public Library of Science (PLoS)</t>
  </si>
  <si>
    <t>EDP Sciences</t>
  </si>
  <si>
    <t>SAGE Publications</t>
  </si>
  <si>
    <t>MDPI AG</t>
  </si>
  <si>
    <t>American Astronomical Society</t>
  </si>
  <si>
    <t>Institute of Electrical and Electronics Engineers (IEEE)</t>
  </si>
  <si>
    <t>Cambridge University Press (CUP)</t>
  </si>
  <si>
    <t>AIP Publishing</t>
  </si>
  <si>
    <t>Ovid Technologies (Wolters Kluwer Health)</t>
  </si>
  <si>
    <t>Copernicus GmbH</t>
  </si>
  <si>
    <t>American Geophysical Union (AGU)</t>
  </si>
  <si>
    <t>Proceedings of the National Academy of Sciences</t>
  </si>
  <si>
    <t>The Optical Society</t>
  </si>
  <si>
    <t>American Association for the Advancement of Science (AAAS)</t>
  </si>
  <si>
    <t>American Society for Microbiology</t>
  </si>
  <si>
    <t>BMJ</t>
  </si>
  <si>
    <t>The Royal Society</t>
  </si>
  <si>
    <t>American Psychological Association (APA)</t>
  </si>
  <si>
    <t>eLife Sciences Publications, Ltd</t>
  </si>
  <si>
    <t>The Company of Biologists</t>
  </si>
  <si>
    <t>Society for Neuroscience</t>
  </si>
  <si>
    <t>American Physiological Society</t>
  </si>
  <si>
    <t>Institute of Mathematical Statistics</t>
  </si>
  <si>
    <t>Society for Industrial &amp; Applied Mathematics (SIAM)</t>
  </si>
  <si>
    <t>Institute for Operations Research and the Management Sciences (INFORMS)</t>
  </si>
  <si>
    <t>MIT Press - Journals</t>
  </si>
  <si>
    <t>Mary Ann Liebert Inc</t>
  </si>
  <si>
    <t>Association for Computing Machinery (ACM)</t>
  </si>
  <si>
    <t>EMBO</t>
  </si>
  <si>
    <t>Inter-Research Science Center</t>
  </si>
  <si>
    <t>Walter de Gruyter GmbH</t>
  </si>
  <si>
    <t>American Meteorological Society</t>
  </si>
  <si>
    <t>S. Karger AG</t>
  </si>
  <si>
    <t>American Association for Cancer Research (AACR)</t>
  </si>
  <si>
    <t>Association for Research in Vision and Ophthalmology (ARVO)</t>
  </si>
  <si>
    <t>World Scientific Pub Co Pte Lt</t>
  </si>
  <si>
    <t>American Medical Association (AMA)</t>
  </si>
  <si>
    <t>The American Association of Immunologists</t>
  </si>
  <si>
    <t>PeerJ</t>
  </si>
  <si>
    <t>University of Chicago Press</t>
  </si>
  <si>
    <t>Stichting SciPost</t>
  </si>
  <si>
    <t>Hindawi Limited</t>
  </si>
  <si>
    <t>MyJove Corporation</t>
  </si>
  <si>
    <t>The Endocrine Society</t>
  </si>
  <si>
    <t>IOS Press</t>
  </si>
  <si>
    <t>Microbiology Society</t>
  </si>
  <si>
    <t>Rockefeller University Press</t>
  </si>
  <si>
    <t>Cold Spring Harbor Laboratory</t>
  </si>
  <si>
    <t>Acoustical Society of America (ASA)</t>
  </si>
  <si>
    <t>International Union of Crystallography (IUCr)</t>
  </si>
  <si>
    <t>JMIR Publications Inc.</t>
  </si>
  <si>
    <t>Portland Press Ltd.</t>
  </si>
  <si>
    <t>American Diabetes Association</t>
  </si>
  <si>
    <t>Hogrefe Publishing Group</t>
  </si>
  <si>
    <t>SPIE-Intl Soc Optical Eng</t>
  </si>
  <si>
    <t>Brill</t>
  </si>
  <si>
    <t>American Society of Hematology</t>
  </si>
  <si>
    <t>ASME International</t>
  </si>
  <si>
    <t>Geological Society of America</t>
  </si>
  <si>
    <t>Georg Thieme Verlag KG</t>
  </si>
  <si>
    <t>Ubiquity Press, Ltd.</t>
  </si>
  <si>
    <t>American Society of Nephrology (ASN)</t>
  </si>
  <si>
    <t>Bioscientifica</t>
  </si>
  <si>
    <t>American Society for Clinical Investigation</t>
  </si>
  <si>
    <t>American Dairy Science Association</t>
  </si>
  <si>
    <t>American Vacuum Society</t>
  </si>
  <si>
    <t>Beilstein Institut</t>
  </si>
  <si>
    <t>American Mathematical Society (AMS)</t>
  </si>
  <si>
    <t>American Psychiatric Association Publishing</t>
  </si>
  <si>
    <t>Future Medicine Ltd</t>
  </si>
  <si>
    <t>Project Muse</t>
  </si>
  <si>
    <t>European Respiratory Society (ERS)</t>
  </si>
  <si>
    <t>Society of Exploration Geophysicists</t>
  </si>
  <si>
    <t>The Electrochemical Society</t>
  </si>
  <si>
    <t>University of California Press</t>
  </si>
  <si>
    <t>American Society of Civil Engineers (ASCE)</t>
  </si>
  <si>
    <t>Cogitatio</t>
  </si>
  <si>
    <t>Resilience Alliance, Inc.</t>
  </si>
  <si>
    <t>American Speech Language Hearing Association</t>
  </si>
  <si>
    <t>American Society for Cell Biology (ASCB)</t>
  </si>
  <si>
    <t>Radiological Society of North America (RSNA)</t>
  </si>
  <si>
    <t>Royal College of Psychiatrists</t>
  </si>
  <si>
    <t>Society of Nuclear Medicine</t>
  </si>
  <si>
    <t>Annual Reviews</t>
  </si>
  <si>
    <t>Ivyspring International Publisher</t>
  </si>
  <si>
    <t>IWA Publishing</t>
  </si>
  <si>
    <t>Joule Inc.</t>
  </si>
  <si>
    <t>American Institute of Mathematical Sciences (AIMS)</t>
  </si>
  <si>
    <t>Max Planck Institute for Demographic Research</t>
  </si>
  <si>
    <t>American Society of Neuroradiology (ASNR)</t>
  </si>
  <si>
    <t>Emerald</t>
  </si>
  <si>
    <t>European Mathematical Society - EMS - Publishing House GmbH</t>
  </si>
  <si>
    <t>Scientific Societies</t>
  </si>
  <si>
    <t>American Society for Pharmacology &amp; Experimental Therapeutics (ASPET)</t>
  </si>
  <si>
    <t>American Thoracic Society</t>
  </si>
  <si>
    <t>Bernoulli Society for Mathematical Statistics and Probability</t>
  </si>
  <si>
    <t>American Economic Association</t>
  </si>
  <si>
    <t>Canadian Science Publishing</t>
  </si>
  <si>
    <t>Environmental Health Perspectives</t>
  </si>
  <si>
    <t>SIGMA (Symmetry, Integrability and Geometry: Methods and Application)</t>
  </si>
  <si>
    <t>Wageningen Academic Publishers</t>
  </si>
  <si>
    <t>Journal of Artificial Societies and Social Simulation</t>
  </si>
  <si>
    <t>Medical Journals Sweden AB</t>
  </si>
  <si>
    <t>Physicians Postgraduate Press, Inc</t>
  </si>
  <si>
    <t>VLDB Endowment</t>
  </si>
  <si>
    <t>American Institute of Aeronautics and Astronautics (AIAA)</t>
  </si>
  <si>
    <t>Mathematical Sciences Publishers</t>
  </si>
  <si>
    <t>The Econometric Society</t>
  </si>
  <si>
    <t>American College of Physicians</t>
  </si>
  <si>
    <t>British Institute of Radiology</t>
  </si>
  <si>
    <t>Thomas Telford Ltd.</t>
  </si>
  <si>
    <t>Geological Society of London</t>
  </si>
  <si>
    <t>The Electronic Journal of Combinatorics</t>
  </si>
  <si>
    <t>AME Publishing Company</t>
  </si>
  <si>
    <t>Central Library of the Slovak Academy of Sciences</t>
  </si>
  <si>
    <t>Coastal Education and Research Foundation</t>
  </si>
  <si>
    <t>Foundation for Open Access Statistic</t>
  </si>
  <si>
    <t>The Journal of Rheumatology</t>
  </si>
  <si>
    <t>The Oceanography Society</t>
  </si>
  <si>
    <t>American Roentgen Ray Society</t>
  </si>
  <si>
    <t>British Editorial Society of Bone &amp; Joint Surgery</t>
  </si>
  <si>
    <t>Massachusetts Medical Society</t>
  </si>
  <si>
    <t>Physical Society of Japan</t>
  </si>
  <si>
    <t>Society of Ethnobiology</t>
  </si>
  <si>
    <t>Swiss Chemical Society</t>
  </si>
  <si>
    <t>The Chemical Society of Japan</t>
  </si>
  <si>
    <t>Annals of Family Medicine</t>
  </si>
  <si>
    <t>Equinox Publishing</t>
  </si>
  <si>
    <t>European Centre for Disease Control and Prevention (ECDC)</t>
  </si>
  <si>
    <t>Humboldt Field Research Institute</t>
  </si>
  <si>
    <t>International Union of Geological Sciences</t>
  </si>
  <si>
    <t>Life Science Alliance, LLC</t>
  </si>
  <si>
    <t>Osterreichische Akademie der Wissenschaften</t>
  </si>
  <si>
    <t>Society for Sociological Science</t>
  </si>
  <si>
    <t>Temenos</t>
  </si>
  <si>
    <t>The Research Center of the Slovenian Academy of Sciences and Arts / Znanstvenoraziskovalni center Slovenske akademije znanosti in umetnosti (ZRC SAZU)</t>
  </si>
  <si>
    <t>Royal College of General Practitioners</t>
  </si>
  <si>
    <t>ALTEX Edition</t>
  </si>
  <si>
    <t>Korean Stroke Society</t>
  </si>
  <si>
    <t>year</t>
  </si>
  <si>
    <t>p_gold_hybrid_oa</t>
  </si>
  <si>
    <t>p_cc_by</t>
  </si>
  <si>
    <t>p_cc_by_nc</t>
  </si>
  <si>
    <t>p_cc_by_nc_nd</t>
  </si>
  <si>
    <t>p_cc_by_nc_sa</t>
  </si>
  <si>
    <t>p_other_license</t>
  </si>
  <si>
    <t>p_no_license</t>
  </si>
  <si>
    <t>publisher</t>
  </si>
  <si>
    <t>Biomedical and health sciences</t>
  </si>
  <si>
    <t>Life and earth sciences</t>
  </si>
  <si>
    <t>Mathematics and computer science</t>
  </si>
  <si>
    <t>Physical sciences and engineering</t>
  </si>
  <si>
    <t>Social sciences and humanities</t>
  </si>
  <si>
    <t>university</t>
  </si>
  <si>
    <t>field</t>
  </si>
  <si>
    <t>American Educational Research Association (AERA)</t>
  </si>
  <si>
    <t>Ferrata Storti Foundation (Haematologica)</t>
  </si>
  <si>
    <t>Institute of Mathematics, Czech Academy of Sciences</t>
  </si>
  <si>
    <t>National Institute of Industrial Health</t>
  </si>
  <si>
    <t>Year</t>
  </si>
  <si>
    <t>Pub.</t>
  </si>
  <si>
    <t>Closed</t>
  </si>
  <si>
    <t>Gold</t>
  </si>
  <si>
    <t>Hybrid</t>
  </si>
  <si>
    <t>Bronze</t>
  </si>
  <si>
    <t>Green</t>
  </si>
  <si>
    <t>Total</t>
  </si>
  <si>
    <t>Delft</t>
  </si>
  <si>
    <t>Eindhoven</t>
  </si>
  <si>
    <t>Rotterdam</t>
  </si>
  <si>
    <t>Leiden</t>
  </si>
  <si>
    <t>Maastricht</t>
  </si>
  <si>
    <t>Nijmegen</t>
  </si>
  <si>
    <t>Tilburg</t>
  </si>
  <si>
    <t>Amsterdam (UvA)</t>
  </si>
  <si>
    <t>Groningen</t>
  </si>
  <si>
    <t>Twente</t>
  </si>
  <si>
    <t>Utrecht</t>
  </si>
  <si>
    <t>Amsterdam (VU)</t>
  </si>
  <si>
    <t>Wageningen</t>
  </si>
  <si>
    <t>NS</t>
  </si>
  <si>
    <t>BHS</t>
  </si>
  <si>
    <t>SSH</t>
  </si>
  <si>
    <t>Field</t>
  </si>
  <si>
    <t>NWO and ZonMw</t>
  </si>
  <si>
    <t>University</t>
  </si>
  <si>
    <t>Publisher</t>
  </si>
  <si>
    <t>Elsevier</t>
  </si>
  <si>
    <t>Springer Nature</t>
  </si>
  <si>
    <t>American Chemical Society</t>
  </si>
  <si>
    <t>Oxford University Press</t>
  </si>
  <si>
    <t>MDPI</t>
  </si>
  <si>
    <t>American Physical Society</t>
  </si>
  <si>
    <t>Frontiers</t>
  </si>
  <si>
    <t>Royal Society of Chemistry</t>
  </si>
  <si>
    <t>PLOS</t>
  </si>
  <si>
    <t>SAGE</t>
  </si>
  <si>
    <t>Wolters Kluwer</t>
  </si>
  <si>
    <t>Taylor &amp; Francis</t>
  </si>
  <si>
    <t>License</t>
  </si>
  <si>
    <t>CC-BY</t>
  </si>
  <si>
    <t>CC-BY-NC-ND</t>
  </si>
  <si>
    <t>CC-BY-NC</t>
  </si>
  <si>
    <t>Other</t>
  </si>
  <si>
    <t>p_Crossref_funding</t>
  </si>
  <si>
    <t>p_Crossref_NWO_ZonMw_funding</t>
  </si>
  <si>
    <t>Open funding metadata (non-linked)</t>
  </si>
  <si>
    <t>Open funding metadata (linked)</t>
  </si>
  <si>
    <t>No open funding metadata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</si>
</sst>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9" fontId="0" fillId="0" borderId="0" xfId="1" applyFont="1"/>
    <xf numFmtId="9" fontId="0" fillId="0" borderId="0" xfId="0" applyNumberFormat="1"/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ADADAD"/>
      <color rgb="FF70AD47"/>
      <color rgb="FFC06B26"/>
      <color rgb="FFFD9409"/>
      <color rgb="FFFEDD2A"/>
      <color rgb="FF40A3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'Year - OA type'!$C$10</c:f>
              <c:strCache>
                <c:ptCount val="1"/>
                <c:pt idx="0">
                  <c:v>Gold</c:v>
                </c:pt>
              </c:strCache>
            </c:strRef>
          </c:tx>
          <c:spPr>
            <a:solidFill>
              <a:srgbClr val="FEDD2A"/>
            </a:solidFill>
            <a:ln>
              <a:noFill/>
            </a:ln>
            <a:effectLst/>
          </c:spPr>
          <c:invertIfNegative val="0"/>
          <c:cat>
            <c:numRef>
              <c:f>'Year - OA type'!$A$11:$A$16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'Year - OA type'!$C$11:$C$16</c:f>
              <c:numCache>
                <c:formatCode>0%</c:formatCode>
                <c:ptCount val="6"/>
                <c:pt idx="0">
                  <c:v>0.1878847229994404</c:v>
                </c:pt>
                <c:pt idx="1">
                  <c:v>0.20061852897673793</c:v>
                </c:pt>
                <c:pt idx="2">
                  <c:v>0.21516824395373291</c:v>
                </c:pt>
                <c:pt idx="3">
                  <c:v>0.22017026850032745</c:v>
                </c:pt>
                <c:pt idx="4">
                  <c:v>0.23932099624321693</c:v>
                </c:pt>
                <c:pt idx="5">
                  <c:v>0.27173438182612497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6F-45EE-A704-8470469FE1A4}"/>
            </c:ext>
          </c:extLst>
        </c:ser>
        <c:ser>
          <c:idx val="2"/>
          <c:order val="2"/>
          <c:tx>
            <c:strRef>
              <c:f>'Year - OA type'!$D$10</c:f>
              <c:strCache>
                <c:ptCount val="1"/>
                <c:pt idx="0">
                  <c:v>Hybrid</c:v>
                </c:pt>
              </c:strCache>
            </c:strRef>
          </c:tx>
          <c:spPr>
            <a:solidFill>
              <a:srgbClr val="FD9409"/>
            </a:solidFill>
            <a:ln>
              <a:noFill/>
            </a:ln>
            <a:effectLst/>
          </c:spPr>
          <c:invertIfNegative val="0"/>
          <c:cat>
            <c:numRef>
              <c:f>'Year - OA type'!$A$11:$A$16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'Year - OA type'!$D$11:$D$16</c:f>
              <c:numCache>
                <c:formatCode>0%</c:formatCode>
                <c:ptCount val="6"/>
                <c:pt idx="0">
                  <c:v>0.14731393396754336</c:v>
                </c:pt>
                <c:pt idx="1">
                  <c:v>0.20357671103939762</c:v>
                </c:pt>
                <c:pt idx="2">
                  <c:v>0.25328601472134593</c:v>
                </c:pt>
                <c:pt idx="3">
                  <c:v>0.28212180746561888</c:v>
                </c:pt>
                <c:pt idx="4">
                  <c:v>0.34715458466675941</c:v>
                </c:pt>
                <c:pt idx="5">
                  <c:v>0.37935051696519584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6F-45EE-A704-8470469FE1A4}"/>
            </c:ext>
          </c:extLst>
        </c:ser>
        <c:ser>
          <c:idx val="3"/>
          <c:order val="3"/>
          <c:tx>
            <c:strRef>
              <c:f>'Year - OA type'!$E$10</c:f>
              <c:strCache>
                <c:ptCount val="1"/>
                <c:pt idx="0">
                  <c:v>Bronze</c:v>
                </c:pt>
              </c:strCache>
            </c:strRef>
          </c:tx>
          <c:spPr>
            <a:solidFill>
              <a:srgbClr val="C06B26"/>
            </a:solidFill>
            <a:ln>
              <a:noFill/>
            </a:ln>
            <a:effectLst/>
          </c:spPr>
          <c:invertIfNegative val="0"/>
          <c:cat>
            <c:numRef>
              <c:f>'Year - OA type'!$A$11:$A$16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'Year - OA type'!$E$11:$E$16</c:f>
              <c:numCache>
                <c:formatCode>0%</c:formatCode>
                <c:ptCount val="6"/>
                <c:pt idx="0">
                  <c:v>0.13458310016787914</c:v>
                </c:pt>
                <c:pt idx="1">
                  <c:v>0.12115100174801667</c:v>
                </c:pt>
                <c:pt idx="2">
                  <c:v>9.213985278654048E-2</c:v>
                </c:pt>
                <c:pt idx="3">
                  <c:v>0.10019646365422397</c:v>
                </c:pt>
                <c:pt idx="4">
                  <c:v>6.7343815221928477E-2</c:v>
                </c:pt>
                <c:pt idx="5">
                  <c:v>4.3395951652832387E-2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6F-45EE-A704-8470469FE1A4}"/>
            </c:ext>
          </c:extLst>
        </c:ser>
        <c:ser>
          <c:idx val="4"/>
          <c:order val="4"/>
          <c:tx>
            <c:strRef>
              <c:f>'Year - OA type'!$F$10</c:f>
              <c:strCache>
                <c:ptCount val="1"/>
                <c:pt idx="0">
                  <c:v>Green</c:v>
                </c:pt>
              </c:strCache>
            </c:strRef>
          </c:tx>
          <c:spPr>
            <a:solidFill>
              <a:srgbClr val="70AD47"/>
            </a:solidFill>
            <a:ln>
              <a:noFill/>
            </a:ln>
            <a:effectLst/>
          </c:spPr>
          <c:invertIfNegative val="0"/>
          <c:cat>
            <c:numRef>
              <c:f>'Year - OA type'!$A$11:$A$16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'Year - OA type'!$F$11:$F$16</c:f>
              <c:numCache>
                <c:formatCode>0%</c:formatCode>
                <c:ptCount val="6"/>
                <c:pt idx="0">
                  <c:v>0.22467823167319531</c:v>
                </c:pt>
                <c:pt idx="1">
                  <c:v>0.24310878042221326</c:v>
                </c:pt>
                <c:pt idx="2">
                  <c:v>0.26104100946372238</c:v>
                </c:pt>
                <c:pt idx="3">
                  <c:v>0.25618860510805502</c:v>
                </c:pt>
                <c:pt idx="4">
                  <c:v>0.2094058717128148</c:v>
                </c:pt>
                <c:pt idx="5">
                  <c:v>0.15974952672200379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6F-45EE-A704-8470469FE1A4}"/>
            </c:ext>
          </c:extLst>
        </c:ser>
        <c:ser>
          <c:idx val="5"/>
          <c:order val="5"/>
          <c:tx>
            <c:strRef>
              <c:f>'Year - OA type'!$G$10</c:f>
              <c:strCache>
                <c:ptCount val="1"/>
                <c:pt idx="0">
                  <c:v>Closed</c:v>
                </c:pt>
              </c:strCache>
            </c:strRef>
          </c:tx>
          <c:spPr>
            <a:solidFill>
              <a:srgbClr val="ADADAD"/>
            </a:solidFill>
            <a:ln>
              <a:noFill/>
            </a:ln>
            <a:effectLst/>
          </c:spPr>
          <c:invertIfNegative val="0"/>
          <c:cat>
            <c:numRef>
              <c:f>'Year - OA type'!$A$11:$A$16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'Year - OA type'!$G$11:$G$16</c:f>
              <c:numCache>
                <c:formatCode>0%</c:formatCode>
                <c:ptCount val="6"/>
                <c:pt idx="0">
                  <c:v>0.3055400111919418</c:v>
                </c:pt>
                <c:pt idx="1">
                  <c:v>0.23154497781363453</c:v>
                </c:pt>
                <c:pt idx="2">
                  <c:v>0.17836487907465826</c:v>
                </c:pt>
                <c:pt idx="3">
                  <c:v>0.14132285527177471</c:v>
                </c:pt>
                <c:pt idx="4">
                  <c:v>0.13677473215528035</c:v>
                </c:pt>
                <c:pt idx="5">
                  <c:v>0.14576962283384301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46F-45EE-A704-8470469FE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5145888"/>
        <c:axId val="745144576"/>
      </c:barChart>
      <c:lineChart>
        <c:grouping val="standard"/>
        <c:varyColors val="0"/>
        <c:ser>
          <c:idx val="0"/>
          <c:order val="0"/>
          <c:tx>
            <c:strRef>
              <c:f>'Year - OA type'!$B$10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7E29A917-4A0E-4FC9-932E-8A0F1A9A22F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A46F-45EE-A704-8470469FE1A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41C3628-EEFA-422B-9EC0-268E4CCC824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A46F-45EE-A704-8470469FE1A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98F5BB1-8759-4540-84D0-FD7F69F243D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A46F-45EE-A704-8470469FE1A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710B393-D41F-48D7-9DB3-6A40E76F53C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A46F-45EE-A704-8470469FE1A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3BEDFCA-D11E-43E3-BF59-21A436B534C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A46F-45EE-A704-8470469FE1A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67A1933-5BD2-4DA5-99A1-B1F2C1C58B0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A46F-45EE-A704-8470469FE1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'Year - OA type'!$A$11:$A$16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'Year - OA type'!$B$11:$B$16</c:f>
              <c:numCache>
                <c:formatCode>0%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'Year - OA type'!$B$3:$B$8</c15:f>
                <c15:dlblRangeCache>
                  <c:ptCount val="6"/>
                  <c:pt idx="0">
                    <c:v>7148</c:v>
                  </c:pt>
                  <c:pt idx="1">
                    <c:v>7437</c:v>
                  </c:pt>
                  <c:pt idx="2">
                    <c:v>7608</c:v>
                  </c:pt>
                  <c:pt idx="3">
                    <c:v>7635</c:v>
                  </c:pt>
                  <c:pt idx="4">
                    <c:v>7187</c:v>
                  </c:pt>
                  <c:pt idx="5">
                    <c:v>6867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A46F-45EE-A704-8470469FE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5145888"/>
        <c:axId val="745144576"/>
      </c:lineChart>
      <c:catAx>
        <c:axId val="745145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144576"/>
        <c:crosses val="autoZero"/>
        <c:auto val="1"/>
        <c:lblAlgn val="ctr"/>
        <c:lblOffset val="100"/>
        <c:noMultiLvlLbl val="0"/>
      </c:catAx>
      <c:valAx>
        <c:axId val="745144576"/>
        <c:scaling>
          <c:orientation val="minMax"/>
          <c:max val="1.1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145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'Year - OA type'!$K$10</c:f>
              <c:strCache>
                <c:ptCount val="1"/>
                <c:pt idx="0">
                  <c:v>Gold</c:v>
                </c:pt>
              </c:strCache>
            </c:strRef>
          </c:tx>
          <c:spPr>
            <a:solidFill>
              <a:srgbClr val="FEDD2A"/>
            </a:solidFill>
            <a:ln>
              <a:noFill/>
            </a:ln>
            <a:effectLst/>
          </c:spPr>
          <c:invertIfNegative val="0"/>
          <c:val>
            <c:numRef>
              <c:f>'Year - OA type'!$K$11:$K$16</c:f>
              <c:numCache>
                <c:formatCode>0%</c:formatCode>
                <c:ptCount val="6"/>
                <c:pt idx="0">
                  <c:v>0.25589931830099633</c:v>
                </c:pt>
                <c:pt idx="1">
                  <c:v>0.23160296634341129</c:v>
                </c:pt>
                <c:pt idx="2">
                  <c:v>0.28605061801059445</c:v>
                </c:pt>
                <c:pt idx="3">
                  <c:v>0.30445544554455445</c:v>
                </c:pt>
                <c:pt idx="4">
                  <c:v>0.33473095737246683</c:v>
                </c:pt>
                <c:pt idx="5">
                  <c:v>0.38606676342525398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40-4CD3-ABF6-ED3C6BFF2087}"/>
            </c:ext>
          </c:extLst>
        </c:ser>
        <c:ser>
          <c:idx val="2"/>
          <c:order val="2"/>
          <c:tx>
            <c:strRef>
              <c:f>'Year - OA type'!$L$10</c:f>
              <c:strCache>
                <c:ptCount val="1"/>
                <c:pt idx="0">
                  <c:v>Hybrid</c:v>
                </c:pt>
              </c:strCache>
            </c:strRef>
          </c:tx>
          <c:spPr>
            <a:solidFill>
              <a:srgbClr val="FD9409"/>
            </a:solidFill>
            <a:ln>
              <a:noFill/>
            </a:ln>
            <a:effectLst/>
          </c:spPr>
          <c:invertIfNegative val="0"/>
          <c:val>
            <c:numRef>
              <c:f>'Year - OA type'!$L$11:$L$16</c:f>
              <c:numCache>
                <c:formatCode>0%</c:formatCode>
                <c:ptCount val="6"/>
                <c:pt idx="0">
                  <c:v>0.13948610382800208</c:v>
                </c:pt>
                <c:pt idx="1">
                  <c:v>0.18140330861380491</c:v>
                </c:pt>
                <c:pt idx="2">
                  <c:v>0.21718658034137728</c:v>
                </c:pt>
                <c:pt idx="3">
                  <c:v>0.23143564356435645</c:v>
                </c:pt>
                <c:pt idx="4">
                  <c:v>0.32005590496156533</c:v>
                </c:pt>
                <c:pt idx="5">
                  <c:v>0.35123367198838895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40-4CD3-ABF6-ED3C6BFF2087}"/>
            </c:ext>
          </c:extLst>
        </c:ser>
        <c:ser>
          <c:idx val="3"/>
          <c:order val="3"/>
          <c:tx>
            <c:strRef>
              <c:f>'Year - OA type'!$M$10</c:f>
              <c:strCache>
                <c:ptCount val="1"/>
                <c:pt idx="0">
                  <c:v>Bronze</c:v>
                </c:pt>
              </c:strCache>
            </c:strRef>
          </c:tx>
          <c:spPr>
            <a:solidFill>
              <a:srgbClr val="C06B26"/>
            </a:solidFill>
            <a:ln>
              <a:noFill/>
            </a:ln>
            <a:effectLst/>
          </c:spPr>
          <c:invertIfNegative val="0"/>
          <c:val>
            <c:numRef>
              <c:f>'Year - OA type'!$M$11:$M$16</c:f>
              <c:numCache>
                <c:formatCode>0%</c:formatCode>
                <c:ptCount val="6"/>
                <c:pt idx="0">
                  <c:v>0.15416885159937074</c:v>
                </c:pt>
                <c:pt idx="1">
                  <c:v>0.17341699942954936</c:v>
                </c:pt>
                <c:pt idx="2">
                  <c:v>0.14302530900529722</c:v>
                </c:pt>
                <c:pt idx="3">
                  <c:v>0.13675742574257427</c:v>
                </c:pt>
                <c:pt idx="4">
                  <c:v>7.7568134171907763E-2</c:v>
                </c:pt>
                <c:pt idx="5">
                  <c:v>3.7735849056603772E-2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40-4CD3-ABF6-ED3C6BFF2087}"/>
            </c:ext>
          </c:extLst>
        </c:ser>
        <c:ser>
          <c:idx val="4"/>
          <c:order val="4"/>
          <c:tx>
            <c:strRef>
              <c:f>'Year - OA type'!$N$10</c:f>
              <c:strCache>
                <c:ptCount val="1"/>
                <c:pt idx="0">
                  <c:v>Green</c:v>
                </c:pt>
              </c:strCache>
            </c:strRef>
          </c:tx>
          <c:spPr>
            <a:solidFill>
              <a:srgbClr val="70AD47"/>
            </a:solidFill>
            <a:ln>
              <a:noFill/>
            </a:ln>
            <a:effectLst/>
          </c:spPr>
          <c:invertIfNegative val="0"/>
          <c:val>
            <c:numRef>
              <c:f>'Year - OA type'!$N$11:$N$16</c:f>
              <c:numCache>
                <c:formatCode>0%</c:formatCode>
                <c:ptCount val="6"/>
                <c:pt idx="0">
                  <c:v>9.963293130571578E-2</c:v>
                </c:pt>
                <c:pt idx="1">
                  <c:v>0.11294922989161438</c:v>
                </c:pt>
                <c:pt idx="2">
                  <c:v>0.11830488522660389</c:v>
                </c:pt>
                <c:pt idx="3">
                  <c:v>0.1219059405940594</c:v>
                </c:pt>
                <c:pt idx="4">
                  <c:v>9.2243186582809222E-2</c:v>
                </c:pt>
                <c:pt idx="5">
                  <c:v>4.5718432510885344E-2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40-4CD3-ABF6-ED3C6BFF2087}"/>
            </c:ext>
          </c:extLst>
        </c:ser>
        <c:ser>
          <c:idx val="5"/>
          <c:order val="5"/>
          <c:tx>
            <c:strRef>
              <c:f>'Year - OA type'!$O$10</c:f>
              <c:strCache>
                <c:ptCount val="1"/>
                <c:pt idx="0">
                  <c:v>Closed</c:v>
                </c:pt>
              </c:strCache>
            </c:strRef>
          </c:tx>
          <c:spPr>
            <a:solidFill>
              <a:srgbClr val="ADADAD"/>
            </a:solidFill>
            <a:ln>
              <a:noFill/>
            </a:ln>
            <a:effectLst/>
          </c:spPr>
          <c:invertIfNegative val="0"/>
          <c:val>
            <c:numRef>
              <c:f>'Year - OA type'!$O$11:$O$16</c:f>
              <c:numCache>
                <c:formatCode>0%</c:formatCode>
                <c:ptCount val="6"/>
                <c:pt idx="0">
                  <c:v>0.35081279496591505</c:v>
                </c:pt>
                <c:pt idx="1">
                  <c:v>0.30062749572162006</c:v>
                </c:pt>
                <c:pt idx="2">
                  <c:v>0.23543260741612712</c:v>
                </c:pt>
                <c:pt idx="3">
                  <c:v>0.20544554455445543</c:v>
                </c:pt>
                <c:pt idx="4">
                  <c:v>0.17540181691125087</c:v>
                </c:pt>
                <c:pt idx="5">
                  <c:v>0.17924528301886791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40-4CD3-ABF6-ED3C6BFF20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5145888"/>
        <c:axId val="745144576"/>
      </c:barChart>
      <c:lineChart>
        <c:grouping val="standard"/>
        <c:varyColors val="0"/>
        <c:ser>
          <c:idx val="0"/>
          <c:order val="0"/>
          <c:tx>
            <c:strRef>
              <c:f>'Year - OA type'!$J$10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A7743830-4095-400F-A8F1-94E3F09278E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B40-4CD3-ABF6-ED3C6BFF208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38C3BD4-C72F-48DA-8768-31DF065FF0F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EB40-4CD3-ABF6-ED3C6BFF208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DF7BE0F-693B-4AC5-9F26-DCEB55EB19F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EB40-4CD3-ABF6-ED3C6BFF208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7255E8A-6714-401D-850C-31D054FF353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EB40-4CD3-ABF6-ED3C6BFF208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74F1106-A539-4770-9DF8-A2127E1E50F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B40-4CD3-ABF6-ED3C6BFF208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873CA87-0571-42B2-937D-F4D01249256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EB40-4CD3-ABF6-ED3C6BFF20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'Year - OA type'!$I$11:$I$16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'Year - OA type'!$J$11:$J$16</c:f>
              <c:numCache>
                <c:formatCode>0%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'Year - OA type'!$J$3:$J$8</c15:f>
                <c15:dlblRangeCache>
                  <c:ptCount val="6"/>
                  <c:pt idx="0">
                    <c:v>1907</c:v>
                  </c:pt>
                  <c:pt idx="1">
                    <c:v>1753</c:v>
                  </c:pt>
                  <c:pt idx="2">
                    <c:v>1699</c:v>
                  </c:pt>
                  <c:pt idx="3">
                    <c:v>1616</c:v>
                  </c:pt>
                  <c:pt idx="4">
                    <c:v>1431</c:v>
                  </c:pt>
                  <c:pt idx="5">
                    <c:v>1378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EB40-4CD3-ABF6-ED3C6BFF20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5145888"/>
        <c:axId val="745144576"/>
      </c:lineChart>
      <c:catAx>
        <c:axId val="745145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144576"/>
        <c:crosses val="autoZero"/>
        <c:auto val="1"/>
        <c:lblAlgn val="ctr"/>
        <c:lblOffset val="100"/>
        <c:noMultiLvlLbl val="0"/>
      </c:catAx>
      <c:valAx>
        <c:axId val="745144576"/>
        <c:scaling>
          <c:orientation val="minMax"/>
          <c:max val="1.1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145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'Field - OA type'!$C$14</c:f>
              <c:strCache>
                <c:ptCount val="1"/>
                <c:pt idx="0">
                  <c:v>Gold</c:v>
                </c:pt>
              </c:strCache>
            </c:strRef>
          </c:tx>
          <c:spPr>
            <a:solidFill>
              <a:srgbClr val="FEDD2A"/>
            </a:solidFill>
            <a:ln>
              <a:noFill/>
            </a:ln>
            <a:effectLst/>
          </c:spPr>
          <c:invertIfNegative val="0"/>
          <c:val>
            <c:numRef>
              <c:f>'Field - OA type'!$C$15:$C$17</c:f>
              <c:numCache>
                <c:formatCode>0%</c:formatCode>
                <c:ptCount val="3"/>
                <c:pt idx="0">
                  <c:v>0.24841116330478033</c:v>
                </c:pt>
                <c:pt idx="1">
                  <c:v>0.43280780780780781</c:v>
                </c:pt>
                <c:pt idx="2">
                  <c:v>0.22019635343618513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2B-41E5-A5FC-78063DA6A4B6}"/>
            </c:ext>
          </c:extLst>
        </c:ser>
        <c:ser>
          <c:idx val="2"/>
          <c:order val="2"/>
          <c:tx>
            <c:strRef>
              <c:f>'Field - OA type'!$D$14</c:f>
              <c:strCache>
                <c:ptCount val="1"/>
                <c:pt idx="0">
                  <c:v>Hybrid</c:v>
                </c:pt>
              </c:strCache>
            </c:strRef>
          </c:tx>
          <c:spPr>
            <a:solidFill>
              <a:srgbClr val="FD9409"/>
            </a:solidFill>
            <a:ln>
              <a:noFill/>
            </a:ln>
            <a:effectLst/>
          </c:spPr>
          <c:invertIfNegative val="0"/>
          <c:val>
            <c:numRef>
              <c:f>'Field - OA type'!$D$15:$D$17</c:f>
              <c:numCache>
                <c:formatCode>0%</c:formatCode>
                <c:ptCount val="3"/>
                <c:pt idx="0">
                  <c:v>0.35507046145344018</c:v>
                </c:pt>
                <c:pt idx="1">
                  <c:v>0.31906906906906907</c:v>
                </c:pt>
                <c:pt idx="2">
                  <c:v>0.44460028050490885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2B-41E5-A5FC-78063DA6A4B6}"/>
            </c:ext>
          </c:extLst>
        </c:ser>
        <c:ser>
          <c:idx val="3"/>
          <c:order val="3"/>
          <c:tx>
            <c:strRef>
              <c:f>'Field - OA type'!$E$14</c:f>
              <c:strCache>
                <c:ptCount val="1"/>
                <c:pt idx="0">
                  <c:v>Bronze</c:v>
                </c:pt>
              </c:strCache>
            </c:strRef>
          </c:tx>
          <c:spPr>
            <a:solidFill>
              <a:srgbClr val="C06B26"/>
            </a:solidFill>
            <a:ln>
              <a:noFill/>
            </a:ln>
            <a:effectLst/>
          </c:spPr>
          <c:invertIfNegative val="0"/>
          <c:val>
            <c:numRef>
              <c:f>'Field - OA type'!$E$15:$E$17</c:f>
              <c:numCache>
                <c:formatCode>0%</c:formatCode>
                <c:ptCount val="3"/>
                <c:pt idx="0">
                  <c:v>2.8737220226581928E-2</c:v>
                </c:pt>
                <c:pt idx="1">
                  <c:v>4.0540540540540543E-2</c:v>
                </c:pt>
                <c:pt idx="2">
                  <c:v>0.10659186535764376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2B-41E5-A5FC-78063DA6A4B6}"/>
            </c:ext>
          </c:extLst>
        </c:ser>
        <c:ser>
          <c:idx val="4"/>
          <c:order val="4"/>
          <c:tx>
            <c:strRef>
              <c:f>'Field - OA type'!$F$14</c:f>
              <c:strCache>
                <c:ptCount val="1"/>
                <c:pt idx="0">
                  <c:v>Green</c:v>
                </c:pt>
              </c:strCache>
            </c:strRef>
          </c:tx>
          <c:spPr>
            <a:solidFill>
              <a:srgbClr val="70AD47"/>
            </a:solidFill>
            <a:ln>
              <a:noFill/>
            </a:ln>
            <a:effectLst/>
          </c:spPr>
          <c:invertIfNegative val="0"/>
          <c:val>
            <c:numRef>
              <c:f>'Field - OA type'!$F$15:$F$17</c:f>
              <c:numCache>
                <c:formatCode>0%</c:formatCode>
                <c:ptCount val="3"/>
                <c:pt idx="0">
                  <c:v>0.22962144238739984</c:v>
                </c:pt>
                <c:pt idx="1">
                  <c:v>5.4054054054054057E-2</c:v>
                </c:pt>
                <c:pt idx="2">
                  <c:v>6.311360448807854E-2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2B-41E5-A5FC-78063DA6A4B6}"/>
            </c:ext>
          </c:extLst>
        </c:ser>
        <c:ser>
          <c:idx val="5"/>
          <c:order val="5"/>
          <c:tx>
            <c:strRef>
              <c:f>'Field - OA type'!$G$14</c:f>
              <c:strCache>
                <c:ptCount val="1"/>
                <c:pt idx="0">
                  <c:v>Closed</c:v>
                </c:pt>
              </c:strCache>
            </c:strRef>
          </c:tx>
          <c:spPr>
            <a:solidFill>
              <a:srgbClr val="ADADAD"/>
            </a:solidFill>
            <a:ln>
              <a:noFill/>
            </a:ln>
            <a:effectLst/>
          </c:spPr>
          <c:invertIfNegative val="0"/>
          <c:val>
            <c:numRef>
              <c:f>'Field - OA type'!$G$15:$G$17</c:f>
              <c:numCache>
                <c:formatCode>0%</c:formatCode>
                <c:ptCount val="3"/>
                <c:pt idx="0">
                  <c:v>0.13815971262779772</c:v>
                </c:pt>
                <c:pt idx="1">
                  <c:v>0.15352852852852852</c:v>
                </c:pt>
                <c:pt idx="2">
                  <c:v>0.16549789621318373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32B-41E5-A5FC-78063DA6A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5145888"/>
        <c:axId val="745144576"/>
      </c:barChart>
      <c:lineChart>
        <c:grouping val="standard"/>
        <c:varyColors val="0"/>
        <c:ser>
          <c:idx val="0"/>
          <c:order val="0"/>
          <c:tx>
            <c:strRef>
              <c:f>'Field - OA type'!$B$14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8BB913D5-00F5-48EA-92E6-F8DEA3E2969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232B-41E5-A5FC-78063DA6A4B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6CDBF66-4841-4C34-A10C-EF687A27E6D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232B-41E5-A5FC-78063DA6A4B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0E9EAC4-5D02-4EC4-AD0C-716250157F4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232B-41E5-A5FC-78063DA6A4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'Field - OA type'!$A$15:$A$17</c:f>
              <c:strCache>
                <c:ptCount val="3"/>
                <c:pt idx="0">
                  <c:v>NS</c:v>
                </c:pt>
                <c:pt idx="1">
                  <c:v>BHS</c:v>
                </c:pt>
                <c:pt idx="2">
                  <c:v>SSH</c:v>
                </c:pt>
              </c:strCache>
            </c:strRef>
          </c:cat>
          <c:val>
            <c:numRef>
              <c:f>'Field - OA type'!$B$15:$B$17</c:f>
              <c:numCache>
                <c:formatCode>0%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'Field - OA type'!$B$10:$B$12</c15:f>
                <c15:dlblRangeCache>
                  <c:ptCount val="3"/>
                  <c:pt idx="0">
                    <c:v>3619</c:v>
                  </c:pt>
                  <c:pt idx="1">
                    <c:v>2664</c:v>
                  </c:pt>
                  <c:pt idx="2">
                    <c:v>713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232B-41E5-A5FC-78063DA6A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5145888"/>
        <c:axId val="745144576"/>
      </c:lineChart>
      <c:catAx>
        <c:axId val="745145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144576"/>
        <c:crosses val="autoZero"/>
        <c:auto val="1"/>
        <c:lblAlgn val="ctr"/>
        <c:lblOffset val="100"/>
        <c:noMultiLvlLbl val="0"/>
      </c:catAx>
      <c:valAx>
        <c:axId val="745144576"/>
        <c:scaling>
          <c:orientation val="minMax"/>
          <c:max val="1.1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145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'University - OA type'!$C$17</c:f>
              <c:strCache>
                <c:ptCount val="1"/>
                <c:pt idx="0">
                  <c:v>Gold</c:v>
                </c:pt>
              </c:strCache>
            </c:strRef>
          </c:tx>
          <c:spPr>
            <a:solidFill>
              <a:srgbClr val="FEDD2A"/>
            </a:solidFill>
            <a:ln>
              <a:noFill/>
            </a:ln>
            <a:effectLst/>
          </c:spPr>
          <c:invertIfNegative val="0"/>
          <c:val>
            <c:numRef>
              <c:f>'University - OA type'!$C$18:$C$30</c:f>
              <c:numCache>
                <c:formatCode>0%</c:formatCode>
                <c:ptCount val="13"/>
                <c:pt idx="0">
                  <c:v>0.30952380952380953</c:v>
                </c:pt>
                <c:pt idx="1">
                  <c:v>0.3888888888888889</c:v>
                </c:pt>
                <c:pt idx="2">
                  <c:v>0.24358974358974358</c:v>
                </c:pt>
                <c:pt idx="3">
                  <c:v>0.16760828625235405</c:v>
                </c:pt>
                <c:pt idx="4">
                  <c:v>0.28033866415804326</c:v>
                </c:pt>
                <c:pt idx="5">
                  <c:v>0.25689819219790677</c:v>
                </c:pt>
                <c:pt idx="6">
                  <c:v>0.36529680365296802</c:v>
                </c:pt>
                <c:pt idx="7">
                  <c:v>0.33515981735159817</c:v>
                </c:pt>
                <c:pt idx="8">
                  <c:v>0.34941520467836257</c:v>
                </c:pt>
                <c:pt idx="9">
                  <c:v>0.27027027027027029</c:v>
                </c:pt>
                <c:pt idx="10">
                  <c:v>0.27671232876712326</c:v>
                </c:pt>
                <c:pt idx="11">
                  <c:v>0.3521767381416504</c:v>
                </c:pt>
                <c:pt idx="12">
                  <c:v>0.33273703041144903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59-43FE-97B1-03F614656044}"/>
            </c:ext>
          </c:extLst>
        </c:ser>
        <c:ser>
          <c:idx val="2"/>
          <c:order val="2"/>
          <c:tx>
            <c:strRef>
              <c:f>'University - OA type'!$D$17</c:f>
              <c:strCache>
                <c:ptCount val="1"/>
                <c:pt idx="0">
                  <c:v>Hybrid</c:v>
                </c:pt>
              </c:strCache>
            </c:strRef>
          </c:tx>
          <c:spPr>
            <a:solidFill>
              <a:srgbClr val="FD9409"/>
            </a:solidFill>
            <a:ln>
              <a:noFill/>
            </a:ln>
            <a:effectLst/>
          </c:spPr>
          <c:invertIfNegative val="0"/>
          <c:val>
            <c:numRef>
              <c:f>'University - OA type'!$D$18:$D$30</c:f>
              <c:numCache>
                <c:formatCode>0%</c:formatCode>
                <c:ptCount val="13"/>
                <c:pt idx="0">
                  <c:v>0.37142857142857144</c:v>
                </c:pt>
                <c:pt idx="1">
                  <c:v>0.37231968810916177</c:v>
                </c:pt>
                <c:pt idx="2">
                  <c:v>0.42307692307692307</c:v>
                </c:pt>
                <c:pt idx="3">
                  <c:v>0.46139359698681731</c:v>
                </c:pt>
                <c:pt idx="4">
                  <c:v>0.39604891815616183</c:v>
                </c:pt>
                <c:pt idx="5">
                  <c:v>0.36917221693625119</c:v>
                </c:pt>
                <c:pt idx="6">
                  <c:v>0.40182648401826482</c:v>
                </c:pt>
                <c:pt idx="7">
                  <c:v>0.36438356164383562</c:v>
                </c:pt>
                <c:pt idx="8">
                  <c:v>0.36695906432748537</c:v>
                </c:pt>
                <c:pt idx="9">
                  <c:v>0.38738738738738737</c:v>
                </c:pt>
                <c:pt idx="10">
                  <c:v>0.40273972602739727</c:v>
                </c:pt>
                <c:pt idx="11">
                  <c:v>0.38206627680311889</c:v>
                </c:pt>
                <c:pt idx="12">
                  <c:v>0.48300536672629696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59-43FE-97B1-03F614656044}"/>
            </c:ext>
          </c:extLst>
        </c:ser>
        <c:ser>
          <c:idx val="3"/>
          <c:order val="3"/>
          <c:tx>
            <c:strRef>
              <c:f>'University - OA type'!$E$17</c:f>
              <c:strCache>
                <c:ptCount val="1"/>
                <c:pt idx="0">
                  <c:v>Bronze</c:v>
                </c:pt>
              </c:strCache>
            </c:strRef>
          </c:tx>
          <c:spPr>
            <a:solidFill>
              <a:srgbClr val="C06B26"/>
            </a:solidFill>
            <a:ln>
              <a:noFill/>
            </a:ln>
            <a:effectLst/>
          </c:spPr>
          <c:invertIfNegative val="0"/>
          <c:val>
            <c:numRef>
              <c:f>'University - OA type'!$E$18:$E$30</c:f>
              <c:numCache>
                <c:formatCode>0%</c:formatCode>
                <c:ptCount val="13"/>
                <c:pt idx="0">
                  <c:v>4.2857142857142858E-2</c:v>
                </c:pt>
                <c:pt idx="1">
                  <c:v>3.6062378167641324E-2</c:v>
                </c:pt>
                <c:pt idx="2">
                  <c:v>4.1310541310541307E-2</c:v>
                </c:pt>
                <c:pt idx="3">
                  <c:v>2.8248587570621469E-2</c:v>
                </c:pt>
                <c:pt idx="4">
                  <c:v>4.3273753527751646E-2</c:v>
                </c:pt>
                <c:pt idx="5">
                  <c:v>5.0428163653663177E-2</c:v>
                </c:pt>
                <c:pt idx="6">
                  <c:v>2.7397260273972601E-2</c:v>
                </c:pt>
                <c:pt idx="7">
                  <c:v>4.2922374429223746E-2</c:v>
                </c:pt>
                <c:pt idx="8">
                  <c:v>4.5321637426900582E-2</c:v>
                </c:pt>
                <c:pt idx="9">
                  <c:v>7.2072072072072071E-2</c:v>
                </c:pt>
                <c:pt idx="10">
                  <c:v>6.0273972602739728E-2</c:v>
                </c:pt>
                <c:pt idx="11">
                  <c:v>3.5087719298245612E-2</c:v>
                </c:pt>
                <c:pt idx="12">
                  <c:v>4.4722719141323794E-2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59-43FE-97B1-03F614656044}"/>
            </c:ext>
          </c:extLst>
        </c:ser>
        <c:ser>
          <c:idx val="4"/>
          <c:order val="4"/>
          <c:tx>
            <c:strRef>
              <c:f>'University - OA type'!$F$17</c:f>
              <c:strCache>
                <c:ptCount val="1"/>
                <c:pt idx="0">
                  <c:v>Green</c:v>
                </c:pt>
              </c:strCache>
            </c:strRef>
          </c:tx>
          <c:spPr>
            <a:solidFill>
              <a:srgbClr val="70AD47"/>
            </a:solidFill>
            <a:ln>
              <a:noFill/>
            </a:ln>
            <a:effectLst/>
          </c:spPr>
          <c:invertIfNegative val="0"/>
          <c:val>
            <c:numRef>
              <c:f>'University - OA type'!$F$18:$F$30</c:f>
              <c:numCache>
                <c:formatCode>0%</c:formatCode>
                <c:ptCount val="13"/>
                <c:pt idx="0">
                  <c:v>0.15102040816326531</c:v>
                </c:pt>
                <c:pt idx="1">
                  <c:v>6.5302144249512667E-2</c:v>
                </c:pt>
                <c:pt idx="2">
                  <c:v>0.17236467236467237</c:v>
                </c:pt>
                <c:pt idx="3">
                  <c:v>0.14689265536723164</c:v>
                </c:pt>
                <c:pt idx="4">
                  <c:v>0.16274694261523989</c:v>
                </c:pt>
                <c:pt idx="5">
                  <c:v>0.21503330161750714</c:v>
                </c:pt>
                <c:pt idx="6">
                  <c:v>6.8493150684931503E-2</c:v>
                </c:pt>
                <c:pt idx="7">
                  <c:v>0.11141552511415526</c:v>
                </c:pt>
                <c:pt idx="8">
                  <c:v>7.3099415204678359E-2</c:v>
                </c:pt>
                <c:pt idx="9">
                  <c:v>9.0090090090090086E-2</c:v>
                </c:pt>
                <c:pt idx="10">
                  <c:v>0.12054794520547946</c:v>
                </c:pt>
                <c:pt idx="11">
                  <c:v>9.0968161143599735E-2</c:v>
                </c:pt>
                <c:pt idx="12">
                  <c:v>3.041144901610018E-2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59-43FE-97B1-03F614656044}"/>
            </c:ext>
          </c:extLst>
        </c:ser>
        <c:ser>
          <c:idx val="5"/>
          <c:order val="5"/>
          <c:tx>
            <c:strRef>
              <c:f>'University - OA type'!$G$17</c:f>
              <c:strCache>
                <c:ptCount val="1"/>
                <c:pt idx="0">
                  <c:v>Closed</c:v>
                </c:pt>
              </c:strCache>
            </c:strRef>
          </c:tx>
          <c:spPr>
            <a:solidFill>
              <a:srgbClr val="ADADAD"/>
            </a:solidFill>
            <a:ln>
              <a:noFill/>
            </a:ln>
            <a:effectLst/>
          </c:spPr>
          <c:invertIfNegative val="0"/>
          <c:val>
            <c:numRef>
              <c:f>'University - OA type'!$G$18:$G$30</c:f>
              <c:numCache>
                <c:formatCode>0%</c:formatCode>
                <c:ptCount val="13"/>
                <c:pt idx="0">
                  <c:v>0.1251700680272109</c:v>
                </c:pt>
                <c:pt idx="1">
                  <c:v>0.13742690058479531</c:v>
                </c:pt>
                <c:pt idx="2">
                  <c:v>0.11965811965811966</c:v>
                </c:pt>
                <c:pt idx="3">
                  <c:v>0.19585687382297551</c:v>
                </c:pt>
                <c:pt idx="4">
                  <c:v>0.11759172154280338</c:v>
                </c:pt>
                <c:pt idx="5">
                  <c:v>0.10846812559467174</c:v>
                </c:pt>
                <c:pt idx="6">
                  <c:v>0.13698630136986301</c:v>
                </c:pt>
                <c:pt idx="7">
                  <c:v>0.14611872146118721</c:v>
                </c:pt>
                <c:pt idx="8">
                  <c:v>0.1652046783625731</c:v>
                </c:pt>
                <c:pt idx="9">
                  <c:v>0.18018018018018017</c:v>
                </c:pt>
                <c:pt idx="10">
                  <c:v>0.13972602739726028</c:v>
                </c:pt>
                <c:pt idx="11">
                  <c:v>0.13970110461338531</c:v>
                </c:pt>
                <c:pt idx="12">
                  <c:v>0.10912343470483005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59-43FE-97B1-03F6146560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5145888"/>
        <c:axId val="745144576"/>
      </c:barChart>
      <c:lineChart>
        <c:grouping val="standard"/>
        <c:varyColors val="0"/>
        <c:ser>
          <c:idx val="0"/>
          <c:order val="0"/>
          <c:tx>
            <c:strRef>
              <c:f>'University - OA type'!$B$17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A619BE5F-AA74-4D55-88F2-9063857B3D4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1559-43FE-97B1-03F61465604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DF3F2F6-4C6A-42B4-B5B6-AEFBECECB1E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1559-43FE-97B1-03F61465604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0F7469B-1FF0-4C8B-9738-53A3CF58211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1559-43FE-97B1-03F61465604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34E76B5-10DC-4846-AC92-9C137A09633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1559-43FE-97B1-03F61465604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470942B-EAF2-4311-8026-0627FA1EBC6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1559-43FE-97B1-03F61465604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075C674-30DB-434C-ADA5-87700469017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1559-43FE-97B1-03F61465604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DE31EBBA-E001-464D-8CFD-3DE6A985EBF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1559-43FE-97B1-03F61465604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F01709D-258B-4DC9-AD82-97A96DA2CCD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1559-43FE-97B1-03F61465604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FD58E6F8-91B2-4A84-9E17-86C88FF6574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1559-43FE-97B1-03F61465604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2345607C-7DF7-4DF9-8B81-4A3BF0B6F14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1559-43FE-97B1-03F614656044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82CC706B-6D99-45DF-82E3-80633B6DE2D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1559-43FE-97B1-03F614656044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4551F98E-DCE6-4C04-960F-6A4E850B0E5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1559-43FE-97B1-03F614656044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9EF8261-E0D0-4590-A97D-1D9CAD2875F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1559-43FE-97B1-03F6146560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'University - OA type'!$A$18:$A$30</c:f>
              <c:strCache>
                <c:ptCount val="13"/>
                <c:pt idx="0">
                  <c:v>Amsterdam (UvA)</c:v>
                </c:pt>
                <c:pt idx="1">
                  <c:v>Amsterdam (VU)</c:v>
                </c:pt>
                <c:pt idx="2">
                  <c:v>Delft</c:v>
                </c:pt>
                <c:pt idx="3">
                  <c:v>Eindhoven</c:v>
                </c:pt>
                <c:pt idx="4">
                  <c:v>Groningen</c:v>
                </c:pt>
                <c:pt idx="5">
                  <c:v>Leiden</c:v>
                </c:pt>
                <c:pt idx="6">
                  <c:v>Maastricht</c:v>
                </c:pt>
                <c:pt idx="7">
                  <c:v>Nijmegen</c:v>
                </c:pt>
                <c:pt idx="8">
                  <c:v>Rotterdam</c:v>
                </c:pt>
                <c:pt idx="9">
                  <c:v>Tilburg</c:v>
                </c:pt>
                <c:pt idx="10">
                  <c:v>Twente</c:v>
                </c:pt>
                <c:pt idx="11">
                  <c:v>Utrecht</c:v>
                </c:pt>
                <c:pt idx="12">
                  <c:v>Wageningen</c:v>
                </c:pt>
              </c:strCache>
            </c:strRef>
          </c:cat>
          <c:val>
            <c:numRef>
              <c:f>'University - OA type'!$B$18:$B$30</c:f>
              <c:numCache>
                <c:formatCode>0%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'University - OA type'!$B$3:$B$15</c15:f>
                <c15:dlblRangeCache>
                  <c:ptCount val="13"/>
                  <c:pt idx="0">
                    <c:v>1470</c:v>
                  </c:pt>
                  <c:pt idx="1">
                    <c:v>1026</c:v>
                  </c:pt>
                  <c:pt idx="2">
                    <c:v>702</c:v>
                  </c:pt>
                  <c:pt idx="3">
                    <c:v>531</c:v>
                  </c:pt>
                  <c:pt idx="4">
                    <c:v>1063</c:v>
                  </c:pt>
                  <c:pt idx="5">
                    <c:v>1051</c:v>
                  </c:pt>
                  <c:pt idx="6">
                    <c:v>438</c:v>
                  </c:pt>
                  <c:pt idx="7">
                    <c:v>1095</c:v>
                  </c:pt>
                  <c:pt idx="8">
                    <c:v>684</c:v>
                  </c:pt>
                  <c:pt idx="9">
                    <c:v>111</c:v>
                  </c:pt>
                  <c:pt idx="10">
                    <c:v>365</c:v>
                  </c:pt>
                  <c:pt idx="11">
                    <c:v>1539</c:v>
                  </c:pt>
                  <c:pt idx="12">
                    <c:v>559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1559-43FE-97B1-03F6146560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5145888"/>
        <c:axId val="745144576"/>
      </c:lineChart>
      <c:catAx>
        <c:axId val="745145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144576"/>
        <c:crosses val="autoZero"/>
        <c:auto val="1"/>
        <c:lblAlgn val="ctr"/>
        <c:lblOffset val="100"/>
        <c:noMultiLvlLbl val="0"/>
      </c:catAx>
      <c:valAx>
        <c:axId val="745144576"/>
        <c:scaling>
          <c:orientation val="minMax"/>
          <c:max val="1.1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145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'Publisher - OA type'!$K$2</c:f>
              <c:strCache>
                <c:ptCount val="1"/>
                <c:pt idx="0">
                  <c:v>Gold</c:v>
                </c:pt>
              </c:strCache>
            </c:strRef>
          </c:tx>
          <c:spPr>
            <a:solidFill>
              <a:srgbClr val="FEDD2A"/>
            </a:solidFill>
            <a:ln>
              <a:noFill/>
            </a:ln>
            <a:effectLst/>
          </c:spPr>
          <c:invertIfNegative val="0"/>
          <c:val>
            <c:numRef>
              <c:f>'Publisher - OA type'!$K$3:$K$17</c:f>
              <c:numCache>
                <c:formatCode>0%</c:formatCode>
                <c:ptCount val="15"/>
                <c:pt idx="0">
                  <c:v>0.11291369240752758</c:v>
                </c:pt>
                <c:pt idx="1">
                  <c:v>0.52335063009636773</c:v>
                </c:pt>
                <c:pt idx="2">
                  <c:v>8.5812356979405036E-2</c:v>
                </c:pt>
                <c:pt idx="3">
                  <c:v>3.553299492385787E-2</c:v>
                </c:pt>
                <c:pt idx="4">
                  <c:v>6.9565217391304349E-2</c:v>
                </c:pt>
                <c:pt idx="5">
                  <c:v>1</c:v>
                </c:pt>
                <c:pt idx="6">
                  <c:v>1.3698630136986301E-2</c:v>
                </c:pt>
                <c:pt idx="7">
                  <c:v>0.1</c:v>
                </c:pt>
                <c:pt idx="8">
                  <c:v>1</c:v>
                </c:pt>
                <c:pt idx="9">
                  <c:v>1.2121212121212121E-2</c:v>
                </c:pt>
                <c:pt idx="10">
                  <c:v>0.15950920245398773</c:v>
                </c:pt>
                <c:pt idx="11">
                  <c:v>1</c:v>
                </c:pt>
                <c:pt idx="12">
                  <c:v>0.14482758620689656</c:v>
                </c:pt>
                <c:pt idx="13">
                  <c:v>6.25E-2</c:v>
                </c:pt>
                <c:pt idx="14">
                  <c:v>0.15322580645161291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C2-415C-9443-A5839EA5126A}"/>
            </c:ext>
          </c:extLst>
        </c:ser>
        <c:ser>
          <c:idx val="2"/>
          <c:order val="2"/>
          <c:tx>
            <c:strRef>
              <c:f>'Publisher - OA type'!$L$2</c:f>
              <c:strCache>
                <c:ptCount val="1"/>
                <c:pt idx="0">
                  <c:v>Hybrid</c:v>
                </c:pt>
              </c:strCache>
            </c:strRef>
          </c:tx>
          <c:spPr>
            <a:solidFill>
              <a:srgbClr val="FD9409"/>
            </a:solidFill>
            <a:ln>
              <a:noFill/>
            </a:ln>
            <a:effectLst/>
          </c:spPr>
          <c:invertIfNegative val="0"/>
          <c:val>
            <c:numRef>
              <c:f>'Publisher - OA type'!$L$3:$L$17</c:f>
              <c:numCache>
                <c:formatCode>0%</c:formatCode>
                <c:ptCount val="15"/>
                <c:pt idx="0">
                  <c:v>0.52238805970149249</c:v>
                </c:pt>
                <c:pt idx="1">
                  <c:v>0.29651593773165308</c:v>
                </c:pt>
                <c:pt idx="2">
                  <c:v>0.75858123569794045</c:v>
                </c:pt>
                <c:pt idx="3">
                  <c:v>0.75380710659898476</c:v>
                </c:pt>
                <c:pt idx="4">
                  <c:v>0.28695652173913044</c:v>
                </c:pt>
                <c:pt idx="5">
                  <c:v>0</c:v>
                </c:pt>
                <c:pt idx="6">
                  <c:v>0.37671232876712329</c:v>
                </c:pt>
                <c:pt idx="7">
                  <c:v>0.24444444444444444</c:v>
                </c:pt>
                <c:pt idx="8">
                  <c:v>0</c:v>
                </c:pt>
                <c:pt idx="9">
                  <c:v>7.8787878787878782E-2</c:v>
                </c:pt>
                <c:pt idx="10">
                  <c:v>0.65030674846625769</c:v>
                </c:pt>
                <c:pt idx="11">
                  <c:v>0</c:v>
                </c:pt>
                <c:pt idx="12">
                  <c:v>0.31034482758620691</c:v>
                </c:pt>
                <c:pt idx="13">
                  <c:v>0.67361111111111116</c:v>
                </c:pt>
                <c:pt idx="14">
                  <c:v>0.24193548387096775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C2-415C-9443-A5839EA5126A}"/>
            </c:ext>
          </c:extLst>
        </c:ser>
        <c:ser>
          <c:idx val="3"/>
          <c:order val="3"/>
          <c:tx>
            <c:strRef>
              <c:f>'Publisher - OA type'!$M$2</c:f>
              <c:strCache>
                <c:ptCount val="1"/>
                <c:pt idx="0">
                  <c:v>Bronze</c:v>
                </c:pt>
              </c:strCache>
            </c:strRef>
          </c:tx>
          <c:spPr>
            <a:solidFill>
              <a:srgbClr val="C06B26"/>
            </a:solidFill>
            <a:ln>
              <a:noFill/>
            </a:ln>
            <a:effectLst/>
          </c:spPr>
          <c:invertIfNegative val="0"/>
          <c:val>
            <c:numRef>
              <c:f>'Publisher - OA type'!$M$3:$M$17</c:f>
              <c:numCache>
                <c:formatCode>0%</c:formatCode>
                <c:ptCount val="15"/>
                <c:pt idx="0">
                  <c:v>1.9467878001297859E-2</c:v>
                </c:pt>
                <c:pt idx="1">
                  <c:v>5.9303187546330613E-3</c:v>
                </c:pt>
                <c:pt idx="2">
                  <c:v>6.8649885583524023E-3</c:v>
                </c:pt>
                <c:pt idx="3">
                  <c:v>0</c:v>
                </c:pt>
                <c:pt idx="4">
                  <c:v>4.0579710144927533E-2</c:v>
                </c:pt>
                <c:pt idx="5">
                  <c:v>0</c:v>
                </c:pt>
                <c:pt idx="6">
                  <c:v>0</c:v>
                </c:pt>
                <c:pt idx="7">
                  <c:v>0.47407407407407409</c:v>
                </c:pt>
                <c:pt idx="8">
                  <c:v>0</c:v>
                </c:pt>
                <c:pt idx="9">
                  <c:v>0.23030303030303031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2.7777777777777776E-2</c:v>
                </c:pt>
                <c:pt idx="14">
                  <c:v>7.2580645161290328E-2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C2-415C-9443-A5839EA5126A}"/>
            </c:ext>
          </c:extLst>
        </c:ser>
        <c:ser>
          <c:idx val="4"/>
          <c:order val="4"/>
          <c:tx>
            <c:strRef>
              <c:f>'Publisher - OA type'!$N$2</c:f>
              <c:strCache>
                <c:ptCount val="1"/>
                <c:pt idx="0">
                  <c:v>Green</c:v>
                </c:pt>
              </c:strCache>
            </c:strRef>
          </c:tx>
          <c:spPr>
            <a:solidFill>
              <a:srgbClr val="70AD47"/>
            </a:solidFill>
            <a:ln>
              <a:noFill/>
            </a:ln>
            <a:effectLst/>
          </c:spPr>
          <c:invertIfNegative val="0"/>
          <c:val>
            <c:numRef>
              <c:f>'Publisher - OA type'!$N$3:$N$17</c:f>
              <c:numCache>
                <c:formatCode>0%</c:formatCode>
                <c:ptCount val="15"/>
                <c:pt idx="0">
                  <c:v>9.0850097339390007E-2</c:v>
                </c:pt>
                <c:pt idx="1">
                  <c:v>7.6352853965900663E-2</c:v>
                </c:pt>
                <c:pt idx="2">
                  <c:v>3.4324942791762014E-2</c:v>
                </c:pt>
                <c:pt idx="3">
                  <c:v>4.5685279187817257E-2</c:v>
                </c:pt>
                <c:pt idx="4">
                  <c:v>0.5130434782608696</c:v>
                </c:pt>
                <c:pt idx="5">
                  <c:v>0</c:v>
                </c:pt>
                <c:pt idx="6">
                  <c:v>0.57534246575342463</c:v>
                </c:pt>
                <c:pt idx="7">
                  <c:v>3.3333333333333333E-2</c:v>
                </c:pt>
                <c:pt idx="8">
                  <c:v>0</c:v>
                </c:pt>
                <c:pt idx="9">
                  <c:v>0.66060606060606064</c:v>
                </c:pt>
                <c:pt idx="10">
                  <c:v>5.5214723926380369E-2</c:v>
                </c:pt>
                <c:pt idx="11">
                  <c:v>0</c:v>
                </c:pt>
                <c:pt idx="12">
                  <c:v>0.28275862068965518</c:v>
                </c:pt>
                <c:pt idx="13">
                  <c:v>5.5555555555555552E-2</c:v>
                </c:pt>
                <c:pt idx="14">
                  <c:v>0.13709677419354838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EC2-415C-9443-A5839EA5126A}"/>
            </c:ext>
          </c:extLst>
        </c:ser>
        <c:ser>
          <c:idx val="5"/>
          <c:order val="5"/>
          <c:tx>
            <c:strRef>
              <c:f>'Publisher - OA type'!$O$2</c:f>
              <c:strCache>
                <c:ptCount val="1"/>
                <c:pt idx="0">
                  <c:v>Closed</c:v>
                </c:pt>
              </c:strCache>
            </c:strRef>
          </c:tx>
          <c:spPr>
            <a:solidFill>
              <a:srgbClr val="ADADAD"/>
            </a:solidFill>
            <a:ln>
              <a:noFill/>
            </a:ln>
            <a:effectLst/>
          </c:spPr>
          <c:invertIfNegative val="0"/>
          <c:val>
            <c:numRef>
              <c:f>'Publisher - OA type'!$O$3:$O$17</c:f>
              <c:numCache>
                <c:formatCode>0%</c:formatCode>
                <c:ptCount val="15"/>
                <c:pt idx="0">
                  <c:v>0.254380272550292</c:v>
                </c:pt>
                <c:pt idx="1">
                  <c:v>9.7850259451445515E-2</c:v>
                </c:pt>
                <c:pt idx="2">
                  <c:v>0.11441647597254005</c:v>
                </c:pt>
                <c:pt idx="3">
                  <c:v>0.1649746192893401</c:v>
                </c:pt>
                <c:pt idx="4">
                  <c:v>8.9855072463768115E-2</c:v>
                </c:pt>
                <c:pt idx="5">
                  <c:v>0</c:v>
                </c:pt>
                <c:pt idx="6">
                  <c:v>3.4246575342465752E-2</c:v>
                </c:pt>
                <c:pt idx="7">
                  <c:v>0.14814814814814814</c:v>
                </c:pt>
                <c:pt idx="8">
                  <c:v>0</c:v>
                </c:pt>
                <c:pt idx="9">
                  <c:v>1.8181818181818181E-2</c:v>
                </c:pt>
                <c:pt idx="10">
                  <c:v>0.13496932515337423</c:v>
                </c:pt>
                <c:pt idx="11">
                  <c:v>0</c:v>
                </c:pt>
                <c:pt idx="12">
                  <c:v>0.2620689655172414</c:v>
                </c:pt>
                <c:pt idx="13">
                  <c:v>0.18055555555555555</c:v>
                </c:pt>
                <c:pt idx="14">
                  <c:v>0.39516129032258063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EC2-415C-9443-A5839EA51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5145888"/>
        <c:axId val="745144576"/>
      </c:barChart>
      <c:lineChart>
        <c:grouping val="standard"/>
        <c:varyColors val="0"/>
        <c:ser>
          <c:idx val="0"/>
          <c:order val="0"/>
          <c:tx>
            <c:strRef>
              <c:f>'Publisher - OA type'!$J$2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97130E7C-FC52-49A5-88D1-5C010AC98B7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4EC2-415C-9443-A5839EA5126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4DE782C-5814-456D-A104-8646F675008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4EC2-415C-9443-A5839EA5126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A8079EC-45CB-4B3F-ADAB-62CD3C06FB1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4EC2-415C-9443-A5839EA5126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C92B92D-F226-493F-BFC1-E247DE7C81B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4EC2-415C-9443-A5839EA5126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B1D3F23-4323-4963-9B0F-8E7D099475A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4EC2-415C-9443-A5839EA5126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9EBB973-84B6-482F-9A10-DCC101ACCFA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4EC2-415C-9443-A5839EA5126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ED103EDE-D4DE-489E-B299-0F919476341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4EC2-415C-9443-A5839EA5126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9FDF417F-ADDD-440D-9B72-0EEB842D399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4EC2-415C-9443-A5839EA5126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09E127EF-5ED6-47ED-A8DE-7822A10250C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4EC2-415C-9443-A5839EA5126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62EDB99F-C8CC-4982-B3A4-17C1ED4ABD8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4EC2-415C-9443-A5839EA5126A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4715B351-DA27-4232-B3FD-CA8BE3F3493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4EC2-415C-9443-A5839EA5126A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26E98B36-1674-4FCB-BD16-0F5EDF0BCA0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4EC2-415C-9443-A5839EA5126A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BA485DB3-6E4C-48BC-8B31-3AEB26A2022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4EC2-415C-9443-A5839EA5126A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27ECD722-ED00-4A95-81C5-60EBFFB7972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4EC2-415C-9443-A5839EA5126A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B3F81E0A-EDA5-4AAB-9C7E-5059B862516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4EC2-415C-9443-A5839EA512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'Publisher - OA type'!$I$3:$I$17</c:f>
              <c:strCache>
                <c:ptCount val="15"/>
                <c:pt idx="0">
                  <c:v>Elsevier</c:v>
                </c:pt>
                <c:pt idx="1">
                  <c:v>Springer Nature</c:v>
                </c:pt>
                <c:pt idx="2">
                  <c:v>Wiley</c:v>
                </c:pt>
                <c:pt idx="3">
                  <c:v>American Chemical Society</c:v>
                </c:pt>
                <c:pt idx="4">
                  <c:v>Oxford University Press</c:v>
                </c:pt>
                <c:pt idx="5">
                  <c:v>MDPI</c:v>
                </c:pt>
                <c:pt idx="6">
                  <c:v>American Physical Society</c:v>
                </c:pt>
                <c:pt idx="7">
                  <c:v>Taylor &amp; Francis</c:v>
                </c:pt>
                <c:pt idx="8">
                  <c:v>Frontiers</c:v>
                </c:pt>
                <c:pt idx="9">
                  <c:v>EDP Sciences</c:v>
                </c:pt>
                <c:pt idx="10">
                  <c:v>Royal Society of Chemistry</c:v>
                </c:pt>
                <c:pt idx="11">
                  <c:v>PLOS</c:v>
                </c:pt>
                <c:pt idx="12">
                  <c:v>IOP Publishing</c:v>
                </c:pt>
                <c:pt idx="13">
                  <c:v>SAGE</c:v>
                </c:pt>
                <c:pt idx="14">
                  <c:v>Wolters Kluwer</c:v>
                </c:pt>
              </c:strCache>
            </c:strRef>
          </c:cat>
          <c:val>
            <c:numRef>
              <c:f>'Publisher - OA type'!$J$3:$J$17</c:f>
              <c:numCache>
                <c:formatCode>0%</c:formatCode>
                <c:ptCount val="1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'Publisher - OA type'!$B$3:$B$17</c15:f>
                <c15:dlblRangeCache>
                  <c:ptCount val="15"/>
                  <c:pt idx="0">
                    <c:v>1541</c:v>
                  </c:pt>
                  <c:pt idx="1">
                    <c:v>1349</c:v>
                  </c:pt>
                  <c:pt idx="2">
                    <c:v>874</c:v>
                  </c:pt>
                  <c:pt idx="3">
                    <c:v>394</c:v>
                  </c:pt>
                  <c:pt idx="4">
                    <c:v>345</c:v>
                  </c:pt>
                  <c:pt idx="5">
                    <c:v>342</c:v>
                  </c:pt>
                  <c:pt idx="6">
                    <c:v>292</c:v>
                  </c:pt>
                  <c:pt idx="7">
                    <c:v>270</c:v>
                  </c:pt>
                  <c:pt idx="8">
                    <c:v>251</c:v>
                  </c:pt>
                  <c:pt idx="9">
                    <c:v>165</c:v>
                  </c:pt>
                  <c:pt idx="10">
                    <c:v>163</c:v>
                  </c:pt>
                  <c:pt idx="11">
                    <c:v>155</c:v>
                  </c:pt>
                  <c:pt idx="12">
                    <c:v>145</c:v>
                  </c:pt>
                  <c:pt idx="13">
                    <c:v>144</c:v>
                  </c:pt>
                  <c:pt idx="14">
                    <c:v>124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2-4EC2-415C-9443-A5839EA51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5145888"/>
        <c:axId val="745144576"/>
      </c:lineChart>
      <c:catAx>
        <c:axId val="745145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144576"/>
        <c:crosses val="autoZero"/>
        <c:auto val="1"/>
        <c:lblAlgn val="ctr"/>
        <c:lblOffset val="100"/>
        <c:noMultiLvlLbl val="0"/>
      </c:catAx>
      <c:valAx>
        <c:axId val="745144576"/>
        <c:scaling>
          <c:orientation val="minMax"/>
          <c:max val="1.1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145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73C7528-5034-47FC-B5CE-CDDE8206895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2BA4-48FD-967E-BCC01AB6E15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CA1280A-609B-4F63-9331-E615A228F3F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2BA4-48FD-967E-BCC01AB6E15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C2E2EBB-B8FE-4196-A2C3-B435BFFF7C1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2BA4-48FD-967E-BCC01AB6E15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5624FA0-22B9-4611-B1B0-F9300F11555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2BA4-48FD-967E-BCC01AB6E1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'Gold, hybrid - license'!$A$17:$A$20</c:f>
              <c:strCache>
                <c:ptCount val="4"/>
                <c:pt idx="0">
                  <c:v>CC-BY</c:v>
                </c:pt>
                <c:pt idx="1">
                  <c:v>CC-BY-NC-ND</c:v>
                </c:pt>
                <c:pt idx="2">
                  <c:v>CC-BY-NC</c:v>
                </c:pt>
                <c:pt idx="3">
                  <c:v>Other</c:v>
                </c:pt>
              </c:strCache>
            </c:strRef>
          </c:cat>
          <c:val>
            <c:numRef>
              <c:f>'Gold, hybrid - license'!$B$17:$B$20</c:f>
              <c:numCache>
                <c:formatCode>General</c:formatCode>
                <c:ptCount val="4"/>
                <c:pt idx="0">
                  <c:v>3706</c:v>
                </c:pt>
                <c:pt idx="1">
                  <c:v>1033</c:v>
                </c:pt>
                <c:pt idx="2">
                  <c:v>477</c:v>
                </c:pt>
                <c:pt idx="3">
                  <c:v>48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'Gold, hybrid - license'!$C$17:$C$20</c15:f>
                <c15:dlblRangeCache>
                  <c:ptCount val="4"/>
                  <c:pt idx="0">
                    <c:v>70%</c:v>
                  </c:pt>
                  <c:pt idx="1">
                    <c:v>20%</c:v>
                  </c:pt>
                  <c:pt idx="2">
                    <c:v>9%</c:v>
                  </c:pt>
                  <c:pt idx="3">
                    <c:v>1%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2BA4-48FD-967E-BCC01AB6E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6227360"/>
        <c:axId val="686229656"/>
      </c:barChart>
      <c:catAx>
        <c:axId val="68622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6229656"/>
        <c:crosses val="autoZero"/>
        <c:auto val="1"/>
        <c:lblAlgn val="ctr"/>
        <c:lblOffset val="100"/>
        <c:noMultiLvlLbl val="0"/>
      </c:catAx>
      <c:valAx>
        <c:axId val="686229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6227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'Crossref funding data'!$B$10</c:f>
              <c:strCache>
                <c:ptCount val="1"/>
                <c:pt idx="0">
                  <c:v>Open funding metadata (linked)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'Crossref funding data'!$A$11:$A$16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'Crossref funding data'!$B$11:$B$16</c:f>
              <c:numCache>
                <c:formatCode>0%</c:formatCode>
                <c:ptCount val="6"/>
                <c:pt idx="0">
                  <c:v>0.20168808264046359</c:v>
                </c:pt>
                <c:pt idx="1">
                  <c:v>0.31665207056174155</c:v>
                </c:pt>
                <c:pt idx="2">
                  <c:v>0.38627668764655065</c:v>
                </c:pt>
                <c:pt idx="3">
                  <c:v>0.46427700560838819</c:v>
                </c:pt>
                <c:pt idx="4">
                  <c:v>0.51629139072847685</c:v>
                </c:pt>
                <c:pt idx="5">
                  <c:v>0.51685702490711438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ED-4AF7-93AB-1F39E3617606}"/>
            </c:ext>
          </c:extLst>
        </c:ser>
        <c:ser>
          <c:idx val="1"/>
          <c:order val="1"/>
          <c:tx>
            <c:strRef>
              <c:f>'Crossref funding data'!$C$10</c:f>
              <c:strCache>
                <c:ptCount val="1"/>
                <c:pt idx="0">
                  <c:v>Open funding metadata (non-linked)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'Crossref funding data'!$A$11:$A$16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'Crossref funding data'!$C$11:$C$16</c:f>
              <c:numCache>
                <c:formatCode>0%</c:formatCode>
                <c:ptCount val="6"/>
                <c:pt idx="0">
                  <c:v>0.21478961955152431</c:v>
                </c:pt>
                <c:pt idx="1">
                  <c:v>0.24358813962216941</c:v>
                </c:pt>
                <c:pt idx="2">
                  <c:v>0.23805997778600518</c:v>
                </c:pt>
                <c:pt idx="3">
                  <c:v>0.24420872957815168</c:v>
                </c:pt>
                <c:pt idx="4">
                  <c:v>0.21682119205298014</c:v>
                </c:pt>
                <c:pt idx="5">
                  <c:v>0.205036466217146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ED-4AF7-93AB-1F39E3617606}"/>
            </c:ext>
          </c:extLst>
        </c:ser>
        <c:ser>
          <c:idx val="2"/>
          <c:order val="2"/>
          <c:tx>
            <c:strRef>
              <c:f>'Crossref funding data'!$D$10</c:f>
              <c:strCache>
                <c:ptCount val="1"/>
                <c:pt idx="0">
                  <c:v>No open funding metadata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'Crossref funding data'!$A$11:$A$16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'Crossref funding data'!$D$11:$D$16</c:f>
              <c:numCache>
                <c:formatCode>0%</c:formatCode>
                <c:ptCount val="6"/>
                <c:pt idx="0">
                  <c:v>0.58352229780801212</c:v>
                </c:pt>
                <c:pt idx="1">
                  <c:v>0.4397597898160891</c:v>
                </c:pt>
                <c:pt idx="2">
                  <c:v>0.37566333456744416</c:v>
                </c:pt>
                <c:pt idx="3">
                  <c:v>0.29151426481346016</c:v>
                </c:pt>
                <c:pt idx="4">
                  <c:v>0.26688741721854303</c:v>
                </c:pt>
                <c:pt idx="5">
                  <c:v>0.27810650887573962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ED-4AF7-93AB-1F39E36176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0855888"/>
        <c:axId val="810858512"/>
      </c:barChart>
      <c:lineChart>
        <c:grouping val="standard"/>
        <c:varyColors val="0"/>
        <c:ser>
          <c:idx val="3"/>
          <c:order val="3"/>
          <c:tx>
            <c:strRef>
              <c:f>'Crossref funding data'!$E$10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07A85BFD-2A61-4C17-A230-16B6083764B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AFED-4AF7-93AB-1F39E361760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BAFF3A6-785F-45F9-8470-8383B1FFDB6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AFED-4AF7-93AB-1F39E361760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5548C28-9BAC-4F98-889F-2CF6F6F0979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AFED-4AF7-93AB-1F39E361760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0D4F6CE-3904-4DA5-8913-A90EE02541F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AFED-4AF7-93AB-1F39E361760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60015C0-159E-47AF-9059-000D1B52659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AFED-4AF7-93AB-1F39E361760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7399520-6501-482B-8DD7-232810F2CD7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AFED-4AF7-93AB-1F39E36176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'Crossref funding data'!$E$11:$E$16</c:f>
              <c:numCache>
                <c:formatCode>0%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'Crossref funding data'!$B$3:$B$8</c15:f>
                <c15:dlblRangeCache>
                  <c:ptCount val="6"/>
                  <c:pt idx="0">
                    <c:v>7938</c:v>
                  </c:pt>
                  <c:pt idx="1">
                    <c:v>7993</c:v>
                  </c:pt>
                  <c:pt idx="2">
                    <c:v>8103</c:v>
                  </c:pt>
                  <c:pt idx="3">
                    <c:v>8202</c:v>
                  </c:pt>
                  <c:pt idx="4">
                    <c:v>7550</c:v>
                  </c:pt>
                  <c:pt idx="5">
                    <c:v>7267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AFED-4AF7-93AB-1F39E36176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0855888"/>
        <c:axId val="810858512"/>
      </c:lineChart>
      <c:catAx>
        <c:axId val="810855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0858512"/>
        <c:crosses val="autoZero"/>
        <c:auto val="1"/>
        <c:lblAlgn val="ctr"/>
        <c:lblOffset val="100"/>
        <c:noMultiLvlLbl val="0"/>
      </c:catAx>
      <c:valAx>
        <c:axId val="810858512"/>
        <c:scaling>
          <c:orientation val="minMax"/>
          <c:max val="1.1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0855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</xdr:row>
      <xdr:rowOff>0</xdr:rowOff>
    </xdr:from>
    <xdr:to>
      <xdr:col>25</xdr:col>
      <xdr:colOff>228600</xdr:colOff>
      <xdr:row>19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496862F-9F05-4A5E-A796-12F06440EFD3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21</xdr:row>
      <xdr:rowOff>0</xdr:rowOff>
    </xdr:from>
    <xdr:to>
      <xdr:col>25</xdr:col>
      <xdr:colOff>228600</xdr:colOff>
      <xdr:row>39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968CF38-388F-443A-A60E-B8B72BE1E28E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17</xdr:col>
      <xdr:colOff>228600</xdr:colOff>
      <xdr:row>19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D1A3B6-6FD3-439D-997C-681BDDFB713A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17</xdr:col>
      <xdr:colOff>228600</xdr:colOff>
      <xdr:row>19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EBAE46-AD62-4610-8917-E9CE6148088B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18</xdr:row>
      <xdr:rowOff>0</xdr:rowOff>
    </xdr:from>
    <xdr:to>
      <xdr:col>12</xdr:col>
      <xdr:colOff>504825</xdr:colOff>
      <xdr:row>36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E3CC2B9-75BA-41FC-975A-E709E4A33567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</xdr:colOff>
      <xdr:row>0</xdr:row>
      <xdr:rowOff>180975</xdr:rowOff>
    </xdr:from>
    <xdr:to>
      <xdr:col>13</xdr:col>
      <xdr:colOff>233362</xdr:colOff>
      <xdr:row>18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CFCC4AF-E40E-4BE3-8EFF-B5466DB6C76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180975</xdr:rowOff>
    </xdr:from>
    <xdr:to>
      <xdr:col>15</xdr:col>
      <xdr:colOff>228600</xdr:colOff>
      <xdr:row>18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A5D3E1-DDE8-4F50-A60D-25843FFC2042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6"/>
  <sheetViews>
    <sheetView tabSelected="1" workbookViewId="0">
      <selection sqref="A1:G1"/>
    </sheetView>
  </sheetViews>
  <sheetFormatPr defaultRowHeight="15" x14ac:dyDescent="0.25"/>
  <sheetData>
    <row r="1" spans="1:15" x14ac:dyDescent="0.25">
      <c r="A1" s="3" t="s">
        <v>5</v>
      </c>
      <c r="B1" s="3"/>
      <c r="C1" s="3"/>
      <c r="D1" s="3"/>
      <c r="E1" s="3"/>
      <c r="F1" s="3"/>
      <c r="G1" s="3"/>
      <c r="I1" s="3" t="s">
        <v>6</v>
      </c>
      <c r="J1" s="3"/>
      <c r="K1" s="3"/>
      <c r="L1" s="3"/>
      <c r="M1" s="3"/>
      <c r="N1" s="3"/>
      <c r="O1" s="3"/>
    </row>
    <row r="2" spans="1:15" x14ac:dyDescent="0.25">
      <c r="A2" t="s">
        <v>174</v>
      </c>
      <c r="B2" t="s">
        <v>8</v>
      </c>
      <c r="C2" t="s">
        <v>0</v>
      </c>
      <c r="D2" t="s">
        <v>1</v>
      </c>
      <c r="E2" t="s">
        <v>2</v>
      </c>
      <c r="F2" t="s">
        <v>3</v>
      </c>
      <c r="G2" t="s">
        <v>4</v>
      </c>
      <c r="I2" t="s">
        <v>174</v>
      </c>
      <c r="J2" t="s">
        <v>8</v>
      </c>
      <c r="K2" t="s">
        <v>0</v>
      </c>
      <c r="L2" t="s">
        <v>1</v>
      </c>
      <c r="M2" t="s">
        <v>2</v>
      </c>
      <c r="N2" t="s">
        <v>3</v>
      </c>
      <c r="O2" t="s">
        <v>4</v>
      </c>
    </row>
    <row r="3" spans="1:15" x14ac:dyDescent="0.25">
      <c r="A3">
        <v>2015</v>
      </c>
      <c r="B3">
        <v>7148</v>
      </c>
      <c r="C3">
        <v>1343</v>
      </c>
      <c r="D3">
        <v>1053</v>
      </c>
      <c r="E3">
        <v>962</v>
      </c>
      <c r="F3">
        <v>1606</v>
      </c>
      <c r="G3">
        <v>2184</v>
      </c>
      <c r="I3">
        <v>2015</v>
      </c>
      <c r="J3">
        <v>1907</v>
      </c>
      <c r="K3">
        <v>488</v>
      </c>
      <c r="L3">
        <v>266</v>
      </c>
      <c r="M3">
        <v>294</v>
      </c>
      <c r="N3">
        <v>190</v>
      </c>
      <c r="O3">
        <v>669</v>
      </c>
    </row>
    <row r="4" spans="1:15" x14ac:dyDescent="0.25">
      <c r="A4">
        <v>2016</v>
      </c>
      <c r="B4">
        <v>7437</v>
      </c>
      <c r="C4">
        <v>1492</v>
      </c>
      <c r="D4">
        <v>1514</v>
      </c>
      <c r="E4">
        <v>901</v>
      </c>
      <c r="F4">
        <v>1808</v>
      </c>
      <c r="G4">
        <v>1722</v>
      </c>
      <c r="I4">
        <v>2016</v>
      </c>
      <c r="J4">
        <v>1753</v>
      </c>
      <c r="K4">
        <v>406</v>
      </c>
      <c r="L4">
        <v>318</v>
      </c>
      <c r="M4">
        <v>304</v>
      </c>
      <c r="N4">
        <v>198</v>
      </c>
      <c r="O4">
        <v>527</v>
      </c>
    </row>
    <row r="5" spans="1:15" x14ac:dyDescent="0.25">
      <c r="A5">
        <v>2017</v>
      </c>
      <c r="B5">
        <v>7608</v>
      </c>
      <c r="C5">
        <v>1637</v>
      </c>
      <c r="D5">
        <v>1927</v>
      </c>
      <c r="E5">
        <v>701</v>
      </c>
      <c r="F5">
        <v>1986</v>
      </c>
      <c r="G5">
        <v>1357</v>
      </c>
      <c r="I5">
        <v>2017</v>
      </c>
      <c r="J5">
        <v>1699</v>
      </c>
      <c r="K5">
        <v>486</v>
      </c>
      <c r="L5">
        <v>369</v>
      </c>
      <c r="M5">
        <v>243</v>
      </c>
      <c r="N5">
        <v>201</v>
      </c>
      <c r="O5">
        <v>400</v>
      </c>
    </row>
    <row r="6" spans="1:15" x14ac:dyDescent="0.25">
      <c r="A6">
        <v>2018</v>
      </c>
      <c r="B6">
        <v>7635</v>
      </c>
      <c r="C6">
        <v>1681</v>
      </c>
      <c r="D6">
        <v>2154</v>
      </c>
      <c r="E6">
        <v>765</v>
      </c>
      <c r="F6">
        <v>1956</v>
      </c>
      <c r="G6">
        <v>1079</v>
      </c>
      <c r="I6">
        <v>2018</v>
      </c>
      <c r="J6">
        <v>1616</v>
      </c>
      <c r="K6">
        <v>492</v>
      </c>
      <c r="L6">
        <v>374</v>
      </c>
      <c r="M6">
        <v>221</v>
      </c>
      <c r="N6">
        <v>197</v>
      </c>
      <c r="O6">
        <v>332</v>
      </c>
    </row>
    <row r="7" spans="1:15" x14ac:dyDescent="0.25">
      <c r="A7">
        <v>2019</v>
      </c>
      <c r="B7">
        <v>7187</v>
      </c>
      <c r="C7">
        <v>1720</v>
      </c>
      <c r="D7">
        <v>2495</v>
      </c>
      <c r="E7">
        <v>484</v>
      </c>
      <c r="F7">
        <v>1505</v>
      </c>
      <c r="G7">
        <v>983</v>
      </c>
      <c r="I7">
        <v>2019</v>
      </c>
      <c r="J7">
        <v>1431</v>
      </c>
      <c r="K7">
        <v>479</v>
      </c>
      <c r="L7">
        <v>458</v>
      </c>
      <c r="M7">
        <v>111</v>
      </c>
      <c r="N7">
        <v>132</v>
      </c>
      <c r="O7">
        <v>251</v>
      </c>
    </row>
    <row r="8" spans="1:15" x14ac:dyDescent="0.25">
      <c r="A8">
        <v>2020</v>
      </c>
      <c r="B8">
        <v>6867</v>
      </c>
      <c r="C8">
        <v>1866</v>
      </c>
      <c r="D8">
        <v>2605</v>
      </c>
      <c r="E8">
        <v>298</v>
      </c>
      <c r="F8">
        <v>1097</v>
      </c>
      <c r="G8">
        <v>1001</v>
      </c>
      <c r="I8">
        <v>2020</v>
      </c>
      <c r="J8">
        <v>1378</v>
      </c>
      <c r="K8">
        <v>532</v>
      </c>
      <c r="L8">
        <v>484</v>
      </c>
      <c r="M8">
        <v>52</v>
      </c>
      <c r="N8">
        <v>63</v>
      </c>
      <c r="O8">
        <v>247</v>
      </c>
    </row>
    <row r="10" spans="1:15" x14ac:dyDescent="0.25">
      <c r="A10" t="s">
        <v>194</v>
      </c>
      <c r="B10" t="s">
        <v>201</v>
      </c>
      <c r="C10" t="s">
        <v>197</v>
      </c>
      <c r="D10" t="s">
        <v>198</v>
      </c>
      <c r="E10" t="s">
        <v>199</v>
      </c>
      <c r="F10" t="s">
        <v>200</v>
      </c>
      <c r="G10" t="s">
        <v>196</v>
      </c>
      <c r="I10" t="s">
        <v>194</v>
      </c>
      <c r="J10" t="s">
        <v>201</v>
      </c>
      <c r="K10" t="s">
        <v>197</v>
      </c>
      <c r="L10" t="s">
        <v>198</v>
      </c>
      <c r="M10" t="s">
        <v>199</v>
      </c>
      <c r="N10" t="s">
        <v>200</v>
      </c>
      <c r="O10" t="s">
        <v>196</v>
      </c>
    </row>
    <row r="11" spans="1:15" x14ac:dyDescent="0.25">
      <c r="A11">
        <v>2015</v>
      </c>
      <c r="B11" s="1">
        <f>B3/$B3</f>
        <v>1</v>
      </c>
      <c r="C11" s="1">
        <f>C3/$B3</f>
        <v>0.1878847229994404</v>
      </c>
      <c r="D11" s="1">
        <f t="shared" ref="D11:G11" si="0">D3/$B3</f>
        <v>0.14731393396754336</v>
      </c>
      <c r="E11" s="1">
        <f t="shared" si="0"/>
        <v>0.13458310016787914</v>
      </c>
      <c r="F11" s="1">
        <f t="shared" si="0"/>
        <v>0.22467823167319531</v>
      </c>
      <c r="G11" s="1">
        <f t="shared" si="0"/>
        <v>0.3055400111919418</v>
      </c>
      <c r="I11">
        <v>2015</v>
      </c>
      <c r="J11" s="1">
        <f>J3/$J3</f>
        <v>1</v>
      </c>
      <c r="K11" s="1">
        <f>K3/$J3</f>
        <v>0.25589931830099633</v>
      </c>
      <c r="L11" s="1">
        <f t="shared" ref="L11:O11" si="1">L3/$J3</f>
        <v>0.13948610382800208</v>
      </c>
      <c r="M11" s="1">
        <f t="shared" si="1"/>
        <v>0.15416885159937074</v>
      </c>
      <c r="N11" s="1">
        <f t="shared" si="1"/>
        <v>9.963293130571578E-2</v>
      </c>
      <c r="O11" s="1">
        <f t="shared" si="1"/>
        <v>0.35081279496591505</v>
      </c>
    </row>
    <row r="12" spans="1:15" x14ac:dyDescent="0.25">
      <c r="A12">
        <v>2016</v>
      </c>
      <c r="B12" s="1">
        <f t="shared" ref="B12:B16" si="2">B4/$B4</f>
        <v>1</v>
      </c>
      <c r="C12" s="1">
        <f t="shared" ref="C12:G12" si="3">C4/$B4</f>
        <v>0.20061852897673793</v>
      </c>
      <c r="D12" s="1">
        <f t="shared" si="3"/>
        <v>0.20357671103939762</v>
      </c>
      <c r="E12" s="1">
        <f t="shared" si="3"/>
        <v>0.12115100174801667</v>
      </c>
      <c r="F12" s="1">
        <f t="shared" si="3"/>
        <v>0.24310878042221326</v>
      </c>
      <c r="G12" s="1">
        <f t="shared" si="3"/>
        <v>0.23154497781363453</v>
      </c>
      <c r="I12">
        <v>2016</v>
      </c>
      <c r="J12" s="1">
        <f t="shared" ref="J12:J16" si="4">J4/$J4</f>
        <v>1</v>
      </c>
      <c r="K12" s="1">
        <f t="shared" ref="K12:O12" si="5">K4/$J4</f>
        <v>0.23160296634341129</v>
      </c>
      <c r="L12" s="1">
        <f t="shared" si="5"/>
        <v>0.18140330861380491</v>
      </c>
      <c r="M12" s="1">
        <f t="shared" si="5"/>
        <v>0.17341699942954936</v>
      </c>
      <c r="N12" s="1">
        <f t="shared" si="5"/>
        <v>0.11294922989161438</v>
      </c>
      <c r="O12" s="1">
        <f t="shared" si="5"/>
        <v>0.30062749572162006</v>
      </c>
    </row>
    <row r="13" spans="1:15" x14ac:dyDescent="0.25">
      <c r="A13">
        <v>2017</v>
      </c>
      <c r="B13" s="1">
        <f t="shared" si="2"/>
        <v>1</v>
      </c>
      <c r="C13" s="1">
        <f t="shared" ref="C13:G13" si="6">C5/$B5</f>
        <v>0.21516824395373291</v>
      </c>
      <c r="D13" s="1">
        <f t="shared" si="6"/>
        <v>0.25328601472134593</v>
      </c>
      <c r="E13" s="1">
        <f t="shared" si="6"/>
        <v>9.213985278654048E-2</v>
      </c>
      <c r="F13" s="1">
        <f t="shared" si="6"/>
        <v>0.26104100946372238</v>
      </c>
      <c r="G13" s="1">
        <f t="shared" si="6"/>
        <v>0.17836487907465826</v>
      </c>
      <c r="I13">
        <v>2017</v>
      </c>
      <c r="J13" s="1">
        <f t="shared" si="4"/>
        <v>1</v>
      </c>
      <c r="K13" s="1">
        <f t="shared" ref="K13:O13" si="7">K5/$J5</f>
        <v>0.28605061801059445</v>
      </c>
      <c r="L13" s="1">
        <f t="shared" si="7"/>
        <v>0.21718658034137728</v>
      </c>
      <c r="M13" s="1">
        <f t="shared" si="7"/>
        <v>0.14302530900529722</v>
      </c>
      <c r="N13" s="1">
        <f t="shared" si="7"/>
        <v>0.11830488522660389</v>
      </c>
      <c r="O13" s="1">
        <f t="shared" si="7"/>
        <v>0.23543260741612712</v>
      </c>
    </row>
    <row r="14" spans="1:15" x14ac:dyDescent="0.25">
      <c r="A14">
        <v>2018</v>
      </c>
      <c r="B14" s="1">
        <f t="shared" si="2"/>
        <v>1</v>
      </c>
      <c r="C14" s="1">
        <f t="shared" ref="C14:G14" si="8">C6/$B6</f>
        <v>0.22017026850032745</v>
      </c>
      <c r="D14" s="1">
        <f t="shared" si="8"/>
        <v>0.28212180746561888</v>
      </c>
      <c r="E14" s="1">
        <f t="shared" si="8"/>
        <v>0.10019646365422397</v>
      </c>
      <c r="F14" s="1">
        <f t="shared" si="8"/>
        <v>0.25618860510805502</v>
      </c>
      <c r="G14" s="1">
        <f t="shared" si="8"/>
        <v>0.14132285527177471</v>
      </c>
      <c r="I14">
        <v>2018</v>
      </c>
      <c r="J14" s="1">
        <f t="shared" si="4"/>
        <v>1</v>
      </c>
      <c r="K14" s="1">
        <f t="shared" ref="K14:O14" si="9">K6/$J6</f>
        <v>0.30445544554455445</v>
      </c>
      <c r="L14" s="1">
        <f t="shared" si="9"/>
        <v>0.23143564356435645</v>
      </c>
      <c r="M14" s="1">
        <f t="shared" si="9"/>
        <v>0.13675742574257427</v>
      </c>
      <c r="N14" s="1">
        <f t="shared" si="9"/>
        <v>0.1219059405940594</v>
      </c>
      <c r="O14" s="1">
        <f t="shared" si="9"/>
        <v>0.20544554455445543</v>
      </c>
    </row>
    <row r="15" spans="1:15" x14ac:dyDescent="0.25">
      <c r="A15">
        <v>2019</v>
      </c>
      <c r="B15" s="1">
        <f t="shared" si="2"/>
        <v>1</v>
      </c>
      <c r="C15" s="1">
        <f t="shared" ref="C15:G15" si="10">C7/$B7</f>
        <v>0.23932099624321693</v>
      </c>
      <c r="D15" s="1">
        <f t="shared" si="10"/>
        <v>0.34715458466675941</v>
      </c>
      <c r="E15" s="1">
        <f t="shared" si="10"/>
        <v>6.7343815221928477E-2</v>
      </c>
      <c r="F15" s="1">
        <f t="shared" si="10"/>
        <v>0.2094058717128148</v>
      </c>
      <c r="G15" s="1">
        <f t="shared" si="10"/>
        <v>0.13677473215528035</v>
      </c>
      <c r="I15">
        <v>2019</v>
      </c>
      <c r="J15" s="1">
        <f t="shared" si="4"/>
        <v>1</v>
      </c>
      <c r="K15" s="1">
        <f t="shared" ref="K15:O15" si="11">K7/$J7</f>
        <v>0.33473095737246683</v>
      </c>
      <c r="L15" s="1">
        <f t="shared" si="11"/>
        <v>0.32005590496156533</v>
      </c>
      <c r="M15" s="1">
        <f t="shared" si="11"/>
        <v>7.7568134171907763E-2</v>
      </c>
      <c r="N15" s="1">
        <f t="shared" si="11"/>
        <v>9.2243186582809222E-2</v>
      </c>
      <c r="O15" s="1">
        <f t="shared" si="11"/>
        <v>0.17540181691125087</v>
      </c>
    </row>
    <row r="16" spans="1:15" x14ac:dyDescent="0.25">
      <c r="A16">
        <v>2020</v>
      </c>
      <c r="B16" s="1">
        <f t="shared" si="2"/>
        <v>1</v>
      </c>
      <c r="C16" s="1">
        <f t="shared" ref="C16:G16" si="12">C8/$B8</f>
        <v>0.27173438182612497</v>
      </c>
      <c r="D16" s="1">
        <f t="shared" si="12"/>
        <v>0.37935051696519584</v>
      </c>
      <c r="E16" s="1">
        <f t="shared" si="12"/>
        <v>4.3395951652832387E-2</v>
      </c>
      <c r="F16" s="1">
        <f t="shared" si="12"/>
        <v>0.15974952672200379</v>
      </c>
      <c r="G16" s="1">
        <f t="shared" si="12"/>
        <v>0.14576962283384301</v>
      </c>
      <c r="I16">
        <v>2020</v>
      </c>
      <c r="J16" s="1">
        <f t="shared" si="4"/>
        <v>1</v>
      </c>
      <c r="K16" s="1">
        <f t="shared" ref="K16:O16" si="13">K8/$J8</f>
        <v>0.38606676342525398</v>
      </c>
      <c r="L16" s="1">
        <f t="shared" si="13"/>
        <v>0.35123367198838895</v>
      </c>
      <c r="M16" s="1">
        <f t="shared" si="13"/>
        <v>3.7735849056603772E-2</v>
      </c>
      <c r="N16" s="1">
        <f t="shared" si="13"/>
        <v>4.5718432510885344E-2</v>
      </c>
      <c r="O16" s="1">
        <f t="shared" si="13"/>
        <v>0.17924528301886791</v>
      </c>
    </row>
  </sheetData>
  <mergeCells count="2">
    <mergeCell ref="A1:G1"/>
    <mergeCell ref="I1:O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"/>
  <sheetViews>
    <sheetView workbookViewId="0">
      <selection sqref="A1:G1"/>
    </sheetView>
  </sheetViews>
  <sheetFormatPr defaultRowHeight="15" x14ac:dyDescent="0.25"/>
  <cols>
    <col min="1" max="1" width="40.7109375" customWidth="1"/>
  </cols>
  <sheetData>
    <row r="1" spans="1:7" x14ac:dyDescent="0.25">
      <c r="A1" s="3" t="s">
        <v>219</v>
      </c>
      <c r="B1" s="3"/>
      <c r="C1" s="3"/>
      <c r="D1" s="3"/>
      <c r="E1" s="3"/>
      <c r="F1" s="3"/>
      <c r="G1" s="3"/>
    </row>
    <row r="2" spans="1:7" x14ac:dyDescent="0.25">
      <c r="A2" t="s">
        <v>189</v>
      </c>
      <c r="B2" t="s">
        <v>8</v>
      </c>
      <c r="C2" t="s">
        <v>0</v>
      </c>
      <c r="D2" t="s">
        <v>1</v>
      </c>
      <c r="E2" t="s">
        <v>2</v>
      </c>
      <c r="F2" t="s">
        <v>3</v>
      </c>
      <c r="G2" t="s">
        <v>4</v>
      </c>
    </row>
    <row r="3" spans="1:7" x14ac:dyDescent="0.25">
      <c r="A3" t="s">
        <v>183</v>
      </c>
      <c r="B3">
        <v>2664</v>
      </c>
      <c r="C3">
        <v>1153</v>
      </c>
      <c r="D3">
        <v>850</v>
      </c>
      <c r="E3">
        <v>108</v>
      </c>
      <c r="F3">
        <v>144</v>
      </c>
      <c r="G3">
        <v>409</v>
      </c>
    </row>
    <row r="4" spans="1:7" x14ac:dyDescent="0.25">
      <c r="A4" t="s">
        <v>184</v>
      </c>
      <c r="B4">
        <v>1031</v>
      </c>
      <c r="C4">
        <v>401</v>
      </c>
      <c r="D4">
        <v>384</v>
      </c>
      <c r="E4">
        <v>20</v>
      </c>
      <c r="F4">
        <v>62</v>
      </c>
      <c r="G4">
        <v>164</v>
      </c>
    </row>
    <row r="5" spans="1:7" x14ac:dyDescent="0.25">
      <c r="A5" t="s">
        <v>185</v>
      </c>
      <c r="B5">
        <v>336</v>
      </c>
      <c r="C5">
        <v>60</v>
      </c>
      <c r="D5">
        <v>91</v>
      </c>
      <c r="E5">
        <v>18</v>
      </c>
      <c r="F5">
        <v>104</v>
      </c>
      <c r="G5">
        <v>63</v>
      </c>
    </row>
    <row r="6" spans="1:7" x14ac:dyDescent="0.25">
      <c r="A6" t="s">
        <v>186</v>
      </c>
      <c r="B6">
        <v>2252</v>
      </c>
      <c r="C6">
        <v>438</v>
      </c>
      <c r="D6">
        <v>810</v>
      </c>
      <c r="E6">
        <v>66</v>
      </c>
      <c r="F6">
        <v>665</v>
      </c>
      <c r="G6">
        <v>273</v>
      </c>
    </row>
    <row r="7" spans="1:7" x14ac:dyDescent="0.25">
      <c r="A7" t="s">
        <v>187</v>
      </c>
      <c r="B7">
        <v>713</v>
      </c>
      <c r="C7">
        <v>157</v>
      </c>
      <c r="D7">
        <v>317</v>
      </c>
      <c r="E7">
        <v>76</v>
      </c>
      <c r="F7">
        <v>45</v>
      </c>
      <c r="G7">
        <v>118</v>
      </c>
    </row>
    <row r="9" spans="1:7" x14ac:dyDescent="0.25">
      <c r="A9" t="s">
        <v>189</v>
      </c>
      <c r="B9" t="s">
        <v>8</v>
      </c>
      <c r="C9" t="s">
        <v>0</v>
      </c>
      <c r="D9" t="s">
        <v>1</v>
      </c>
      <c r="E9" t="s">
        <v>2</v>
      </c>
      <c r="F9" t="s">
        <v>3</v>
      </c>
      <c r="G9" t="s">
        <v>4</v>
      </c>
    </row>
    <row r="10" spans="1:7" x14ac:dyDescent="0.25">
      <c r="A10" t="s">
        <v>215</v>
      </c>
      <c r="B10">
        <f>B4+B5+B6</f>
        <v>3619</v>
      </c>
      <c r="C10">
        <f t="shared" ref="C10:G10" si="0">C4+C5+C6</f>
        <v>899</v>
      </c>
      <c r="D10">
        <f t="shared" si="0"/>
        <v>1285</v>
      </c>
      <c r="E10">
        <f t="shared" si="0"/>
        <v>104</v>
      </c>
      <c r="F10">
        <f t="shared" si="0"/>
        <v>831</v>
      </c>
      <c r="G10">
        <f t="shared" si="0"/>
        <v>500</v>
      </c>
    </row>
    <row r="11" spans="1:7" x14ac:dyDescent="0.25">
      <c r="A11" t="s">
        <v>216</v>
      </c>
      <c r="B11">
        <f>B3</f>
        <v>2664</v>
      </c>
      <c r="C11">
        <f t="shared" ref="C11:G11" si="1">C3</f>
        <v>1153</v>
      </c>
      <c r="D11">
        <f t="shared" si="1"/>
        <v>850</v>
      </c>
      <c r="E11">
        <f t="shared" si="1"/>
        <v>108</v>
      </c>
      <c r="F11">
        <f t="shared" si="1"/>
        <v>144</v>
      </c>
      <c r="G11">
        <f t="shared" si="1"/>
        <v>409</v>
      </c>
    </row>
    <row r="12" spans="1:7" x14ac:dyDescent="0.25">
      <c r="A12" t="s">
        <v>217</v>
      </c>
      <c r="B12">
        <f>B7</f>
        <v>713</v>
      </c>
      <c r="C12">
        <f t="shared" ref="C12:G12" si="2">C7</f>
        <v>157</v>
      </c>
      <c r="D12">
        <f t="shared" si="2"/>
        <v>317</v>
      </c>
      <c r="E12">
        <f t="shared" si="2"/>
        <v>76</v>
      </c>
      <c r="F12">
        <f t="shared" si="2"/>
        <v>45</v>
      </c>
      <c r="G12">
        <f t="shared" si="2"/>
        <v>118</v>
      </c>
    </row>
    <row r="14" spans="1:7" x14ac:dyDescent="0.25">
      <c r="A14" t="s">
        <v>218</v>
      </c>
      <c r="B14" t="s">
        <v>201</v>
      </c>
      <c r="C14" t="s">
        <v>197</v>
      </c>
      <c r="D14" t="s">
        <v>198</v>
      </c>
      <c r="E14" t="s">
        <v>199</v>
      </c>
      <c r="F14" t="s">
        <v>200</v>
      </c>
      <c r="G14" t="s">
        <v>196</v>
      </c>
    </row>
    <row r="15" spans="1:7" x14ac:dyDescent="0.25">
      <c r="A15" t="s">
        <v>215</v>
      </c>
      <c r="B15" s="1">
        <f>B10/$B10</f>
        <v>1</v>
      </c>
      <c r="C15" s="1">
        <f t="shared" ref="C15:G15" si="3">C10/$B10</f>
        <v>0.24841116330478033</v>
      </c>
      <c r="D15" s="1">
        <f t="shared" si="3"/>
        <v>0.35507046145344018</v>
      </c>
      <c r="E15" s="1">
        <f t="shared" si="3"/>
        <v>2.8737220226581928E-2</v>
      </c>
      <c r="F15" s="1">
        <f t="shared" si="3"/>
        <v>0.22962144238739984</v>
      </c>
      <c r="G15" s="1">
        <f t="shared" si="3"/>
        <v>0.13815971262779772</v>
      </c>
    </row>
    <row r="16" spans="1:7" x14ac:dyDescent="0.25">
      <c r="A16" t="s">
        <v>216</v>
      </c>
      <c r="B16" s="1">
        <f t="shared" ref="B16:G16" si="4">B11/$B11</f>
        <v>1</v>
      </c>
      <c r="C16" s="1">
        <f t="shared" si="4"/>
        <v>0.43280780780780781</v>
      </c>
      <c r="D16" s="1">
        <f t="shared" si="4"/>
        <v>0.31906906906906907</v>
      </c>
      <c r="E16" s="1">
        <f t="shared" si="4"/>
        <v>4.0540540540540543E-2</v>
      </c>
      <c r="F16" s="1">
        <f t="shared" si="4"/>
        <v>5.4054054054054057E-2</v>
      </c>
      <c r="G16" s="1">
        <f t="shared" si="4"/>
        <v>0.15352852852852852</v>
      </c>
    </row>
    <row r="17" spans="1:7" x14ac:dyDescent="0.25">
      <c r="A17" t="s">
        <v>217</v>
      </c>
      <c r="B17" s="1">
        <f t="shared" ref="B17:G17" si="5">B12/$B12</f>
        <v>1</v>
      </c>
      <c r="C17" s="1">
        <f t="shared" si="5"/>
        <v>0.22019635343618513</v>
      </c>
      <c r="D17" s="1">
        <f t="shared" si="5"/>
        <v>0.44460028050490885</v>
      </c>
      <c r="E17" s="1">
        <f t="shared" si="5"/>
        <v>0.10659186535764376</v>
      </c>
      <c r="F17" s="1">
        <f t="shared" si="5"/>
        <v>6.311360448807854E-2</v>
      </c>
      <c r="G17" s="1">
        <f t="shared" si="5"/>
        <v>0.16549789621318373</v>
      </c>
    </row>
  </sheetData>
  <mergeCells count="1">
    <mergeCell ref="A1:G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0"/>
  <sheetViews>
    <sheetView workbookViewId="0">
      <selection sqref="A1:G1"/>
    </sheetView>
  </sheetViews>
  <sheetFormatPr defaultRowHeight="15" x14ac:dyDescent="0.25"/>
  <cols>
    <col min="1" max="1" width="40.7109375" customWidth="1"/>
  </cols>
  <sheetData>
    <row r="1" spans="1:7" x14ac:dyDescent="0.25">
      <c r="A1" s="3" t="s">
        <v>219</v>
      </c>
      <c r="B1" s="3"/>
      <c r="C1" s="3"/>
      <c r="D1" s="3"/>
      <c r="E1" s="3"/>
      <c r="F1" s="3"/>
      <c r="G1" s="3"/>
    </row>
    <row r="2" spans="1:7" x14ac:dyDescent="0.25">
      <c r="A2" t="s">
        <v>188</v>
      </c>
      <c r="B2" t="s">
        <v>8</v>
      </c>
      <c r="C2" t="s">
        <v>0</v>
      </c>
      <c r="D2" t="s">
        <v>1</v>
      </c>
      <c r="E2" t="s">
        <v>2</v>
      </c>
      <c r="F2" t="s">
        <v>3</v>
      </c>
      <c r="G2" t="s">
        <v>4</v>
      </c>
    </row>
    <row r="3" spans="1:7" x14ac:dyDescent="0.25">
      <c r="A3" t="s">
        <v>209</v>
      </c>
      <c r="B3">
        <v>1470</v>
      </c>
      <c r="C3">
        <v>455</v>
      </c>
      <c r="D3">
        <v>546</v>
      </c>
      <c r="E3">
        <v>63</v>
      </c>
      <c r="F3">
        <v>222</v>
      </c>
      <c r="G3">
        <v>184</v>
      </c>
    </row>
    <row r="4" spans="1:7" x14ac:dyDescent="0.25">
      <c r="A4" t="s">
        <v>213</v>
      </c>
      <c r="B4">
        <v>1026</v>
      </c>
      <c r="C4">
        <v>399</v>
      </c>
      <c r="D4">
        <v>382</v>
      </c>
      <c r="E4">
        <v>37</v>
      </c>
      <c r="F4">
        <v>67</v>
      </c>
      <c r="G4">
        <v>141</v>
      </c>
    </row>
    <row r="5" spans="1:7" x14ac:dyDescent="0.25">
      <c r="A5" t="s">
        <v>202</v>
      </c>
      <c r="B5">
        <v>702</v>
      </c>
      <c r="C5">
        <v>171</v>
      </c>
      <c r="D5">
        <v>297</v>
      </c>
      <c r="E5">
        <v>29</v>
      </c>
      <c r="F5">
        <v>121</v>
      </c>
      <c r="G5">
        <v>84</v>
      </c>
    </row>
    <row r="6" spans="1:7" x14ac:dyDescent="0.25">
      <c r="A6" t="s">
        <v>203</v>
      </c>
      <c r="B6">
        <v>531</v>
      </c>
      <c r="C6">
        <v>89</v>
      </c>
      <c r="D6">
        <v>245</v>
      </c>
      <c r="E6">
        <v>15</v>
      </c>
      <c r="F6">
        <v>78</v>
      </c>
      <c r="G6">
        <v>104</v>
      </c>
    </row>
    <row r="7" spans="1:7" x14ac:dyDescent="0.25">
      <c r="A7" t="s">
        <v>210</v>
      </c>
      <c r="B7">
        <v>1063</v>
      </c>
      <c r="C7">
        <v>298</v>
      </c>
      <c r="D7">
        <v>421</v>
      </c>
      <c r="E7">
        <v>46</v>
      </c>
      <c r="F7">
        <v>173</v>
      </c>
      <c r="G7">
        <v>125</v>
      </c>
    </row>
    <row r="8" spans="1:7" x14ac:dyDescent="0.25">
      <c r="A8" t="s">
        <v>205</v>
      </c>
      <c r="B8">
        <v>1051</v>
      </c>
      <c r="C8">
        <v>270</v>
      </c>
      <c r="D8">
        <v>388</v>
      </c>
      <c r="E8">
        <v>53</v>
      </c>
      <c r="F8">
        <v>226</v>
      </c>
      <c r="G8">
        <v>114</v>
      </c>
    </row>
    <row r="9" spans="1:7" x14ac:dyDescent="0.25">
      <c r="A9" t="s">
        <v>206</v>
      </c>
      <c r="B9">
        <v>438</v>
      </c>
      <c r="C9">
        <v>160</v>
      </c>
      <c r="D9">
        <v>176</v>
      </c>
      <c r="E9">
        <v>12</v>
      </c>
      <c r="F9">
        <v>30</v>
      </c>
      <c r="G9">
        <v>60</v>
      </c>
    </row>
    <row r="10" spans="1:7" x14ac:dyDescent="0.25">
      <c r="A10" t="s">
        <v>207</v>
      </c>
      <c r="B10">
        <v>1095</v>
      </c>
      <c r="C10">
        <v>367</v>
      </c>
      <c r="D10">
        <v>399</v>
      </c>
      <c r="E10">
        <v>47</v>
      </c>
      <c r="F10">
        <v>122</v>
      </c>
      <c r="G10">
        <v>160</v>
      </c>
    </row>
    <row r="11" spans="1:7" x14ac:dyDescent="0.25">
      <c r="A11" t="s">
        <v>204</v>
      </c>
      <c r="B11">
        <v>684</v>
      </c>
      <c r="C11">
        <v>239</v>
      </c>
      <c r="D11">
        <v>251</v>
      </c>
      <c r="E11">
        <v>31</v>
      </c>
      <c r="F11">
        <v>50</v>
      </c>
      <c r="G11">
        <v>113</v>
      </c>
    </row>
    <row r="12" spans="1:7" x14ac:dyDescent="0.25">
      <c r="A12" t="s">
        <v>208</v>
      </c>
      <c r="B12">
        <v>111</v>
      </c>
      <c r="C12">
        <v>30</v>
      </c>
      <c r="D12">
        <v>43</v>
      </c>
      <c r="E12">
        <v>8</v>
      </c>
      <c r="F12">
        <v>10</v>
      </c>
      <c r="G12">
        <v>20</v>
      </c>
    </row>
    <row r="13" spans="1:7" x14ac:dyDescent="0.25">
      <c r="A13" t="s">
        <v>211</v>
      </c>
      <c r="B13">
        <v>365</v>
      </c>
      <c r="C13">
        <v>101</v>
      </c>
      <c r="D13">
        <v>147</v>
      </c>
      <c r="E13">
        <v>22</v>
      </c>
      <c r="F13">
        <v>44</v>
      </c>
      <c r="G13">
        <v>51</v>
      </c>
    </row>
    <row r="14" spans="1:7" x14ac:dyDescent="0.25">
      <c r="A14" t="s">
        <v>212</v>
      </c>
      <c r="B14">
        <v>1539</v>
      </c>
      <c r="C14">
        <v>542</v>
      </c>
      <c r="D14">
        <v>588</v>
      </c>
      <c r="E14">
        <v>54</v>
      </c>
      <c r="F14">
        <v>140</v>
      </c>
      <c r="G14">
        <v>215</v>
      </c>
    </row>
    <row r="15" spans="1:7" x14ac:dyDescent="0.25">
      <c r="A15" t="s">
        <v>214</v>
      </c>
      <c r="B15">
        <v>559</v>
      </c>
      <c r="C15">
        <v>186</v>
      </c>
      <c r="D15">
        <v>270</v>
      </c>
      <c r="E15">
        <v>25</v>
      </c>
      <c r="F15">
        <v>17</v>
      </c>
      <c r="G15">
        <v>61</v>
      </c>
    </row>
    <row r="17" spans="1:7" x14ac:dyDescent="0.25">
      <c r="A17" t="s">
        <v>220</v>
      </c>
      <c r="B17" t="s">
        <v>201</v>
      </c>
      <c r="C17" t="s">
        <v>197</v>
      </c>
      <c r="D17" t="s">
        <v>198</v>
      </c>
      <c r="E17" t="s">
        <v>199</v>
      </c>
      <c r="F17" t="s">
        <v>200</v>
      </c>
      <c r="G17" t="s">
        <v>196</v>
      </c>
    </row>
    <row r="18" spans="1:7" x14ac:dyDescent="0.25">
      <c r="A18" t="s">
        <v>209</v>
      </c>
      <c r="B18" s="1">
        <f>B3/$B3</f>
        <v>1</v>
      </c>
      <c r="C18" s="1">
        <f t="shared" ref="C18:G18" si="0">C3/$B3</f>
        <v>0.30952380952380953</v>
      </c>
      <c r="D18" s="1">
        <f t="shared" si="0"/>
        <v>0.37142857142857144</v>
      </c>
      <c r="E18" s="1">
        <f t="shared" si="0"/>
        <v>4.2857142857142858E-2</v>
      </c>
      <c r="F18" s="1">
        <f t="shared" si="0"/>
        <v>0.15102040816326531</v>
      </c>
      <c r="G18" s="1">
        <f t="shared" si="0"/>
        <v>0.1251700680272109</v>
      </c>
    </row>
    <row r="19" spans="1:7" x14ac:dyDescent="0.25">
      <c r="A19" t="s">
        <v>213</v>
      </c>
      <c r="B19" s="1">
        <f t="shared" ref="B19:G19" si="1">B4/$B4</f>
        <v>1</v>
      </c>
      <c r="C19" s="1">
        <f t="shared" si="1"/>
        <v>0.3888888888888889</v>
      </c>
      <c r="D19" s="1">
        <f t="shared" si="1"/>
        <v>0.37231968810916177</v>
      </c>
      <c r="E19" s="1">
        <f t="shared" si="1"/>
        <v>3.6062378167641324E-2</v>
      </c>
      <c r="F19" s="1">
        <f t="shared" si="1"/>
        <v>6.5302144249512667E-2</v>
      </c>
      <c r="G19" s="1">
        <f t="shared" si="1"/>
        <v>0.13742690058479531</v>
      </c>
    </row>
    <row r="20" spans="1:7" x14ac:dyDescent="0.25">
      <c r="A20" t="s">
        <v>202</v>
      </c>
      <c r="B20" s="1">
        <f t="shared" ref="B20:G20" si="2">B5/$B5</f>
        <v>1</v>
      </c>
      <c r="C20" s="1">
        <f t="shared" si="2"/>
        <v>0.24358974358974358</v>
      </c>
      <c r="D20" s="1">
        <f t="shared" si="2"/>
        <v>0.42307692307692307</v>
      </c>
      <c r="E20" s="1">
        <f t="shared" si="2"/>
        <v>4.1310541310541307E-2</v>
      </c>
      <c r="F20" s="1">
        <f t="shared" si="2"/>
        <v>0.17236467236467237</v>
      </c>
      <c r="G20" s="1">
        <f t="shared" si="2"/>
        <v>0.11965811965811966</v>
      </c>
    </row>
    <row r="21" spans="1:7" x14ac:dyDescent="0.25">
      <c r="A21" t="s">
        <v>203</v>
      </c>
      <c r="B21" s="1">
        <f t="shared" ref="B21:G21" si="3">B6/$B6</f>
        <v>1</v>
      </c>
      <c r="C21" s="1">
        <f t="shared" si="3"/>
        <v>0.16760828625235405</v>
      </c>
      <c r="D21" s="1">
        <f t="shared" si="3"/>
        <v>0.46139359698681731</v>
      </c>
      <c r="E21" s="1">
        <f t="shared" si="3"/>
        <v>2.8248587570621469E-2</v>
      </c>
      <c r="F21" s="1">
        <f t="shared" si="3"/>
        <v>0.14689265536723164</v>
      </c>
      <c r="G21" s="1">
        <f t="shared" si="3"/>
        <v>0.19585687382297551</v>
      </c>
    </row>
    <row r="22" spans="1:7" x14ac:dyDescent="0.25">
      <c r="A22" t="s">
        <v>210</v>
      </c>
      <c r="B22" s="1">
        <f t="shared" ref="B22:G22" si="4">B7/$B7</f>
        <v>1</v>
      </c>
      <c r="C22" s="1">
        <f t="shared" si="4"/>
        <v>0.28033866415804326</v>
      </c>
      <c r="D22" s="1">
        <f t="shared" si="4"/>
        <v>0.39604891815616183</v>
      </c>
      <c r="E22" s="1">
        <f t="shared" si="4"/>
        <v>4.3273753527751646E-2</v>
      </c>
      <c r="F22" s="1">
        <f t="shared" si="4"/>
        <v>0.16274694261523989</v>
      </c>
      <c r="G22" s="1">
        <f t="shared" si="4"/>
        <v>0.11759172154280338</v>
      </c>
    </row>
    <row r="23" spans="1:7" x14ac:dyDescent="0.25">
      <c r="A23" t="s">
        <v>205</v>
      </c>
      <c r="B23" s="1">
        <f t="shared" ref="B23:G23" si="5">B8/$B8</f>
        <v>1</v>
      </c>
      <c r="C23" s="1">
        <f t="shared" si="5"/>
        <v>0.25689819219790677</v>
      </c>
      <c r="D23" s="1">
        <f t="shared" si="5"/>
        <v>0.36917221693625119</v>
      </c>
      <c r="E23" s="1">
        <f t="shared" si="5"/>
        <v>5.0428163653663177E-2</v>
      </c>
      <c r="F23" s="1">
        <f t="shared" si="5"/>
        <v>0.21503330161750714</v>
      </c>
      <c r="G23" s="1">
        <f t="shared" si="5"/>
        <v>0.10846812559467174</v>
      </c>
    </row>
    <row r="24" spans="1:7" x14ac:dyDescent="0.25">
      <c r="A24" t="s">
        <v>206</v>
      </c>
      <c r="B24" s="1">
        <f t="shared" ref="B24:G24" si="6">B9/$B9</f>
        <v>1</v>
      </c>
      <c r="C24" s="1">
        <f t="shared" si="6"/>
        <v>0.36529680365296802</v>
      </c>
      <c r="D24" s="1">
        <f t="shared" si="6"/>
        <v>0.40182648401826482</v>
      </c>
      <c r="E24" s="1">
        <f t="shared" si="6"/>
        <v>2.7397260273972601E-2</v>
      </c>
      <c r="F24" s="1">
        <f t="shared" si="6"/>
        <v>6.8493150684931503E-2</v>
      </c>
      <c r="G24" s="1">
        <f t="shared" si="6"/>
        <v>0.13698630136986301</v>
      </c>
    </row>
    <row r="25" spans="1:7" x14ac:dyDescent="0.25">
      <c r="A25" t="s">
        <v>207</v>
      </c>
      <c r="B25" s="1">
        <f t="shared" ref="B25:G25" si="7">B10/$B10</f>
        <v>1</v>
      </c>
      <c r="C25" s="1">
        <f t="shared" si="7"/>
        <v>0.33515981735159817</v>
      </c>
      <c r="D25" s="1">
        <f t="shared" si="7"/>
        <v>0.36438356164383562</v>
      </c>
      <c r="E25" s="1">
        <f t="shared" si="7"/>
        <v>4.2922374429223746E-2</v>
      </c>
      <c r="F25" s="1">
        <f t="shared" si="7"/>
        <v>0.11141552511415526</v>
      </c>
      <c r="G25" s="1">
        <f t="shared" si="7"/>
        <v>0.14611872146118721</v>
      </c>
    </row>
    <row r="26" spans="1:7" x14ac:dyDescent="0.25">
      <c r="A26" t="s">
        <v>204</v>
      </c>
      <c r="B26" s="1">
        <f t="shared" ref="B26:G26" si="8">B11/$B11</f>
        <v>1</v>
      </c>
      <c r="C26" s="1">
        <f t="shared" si="8"/>
        <v>0.34941520467836257</v>
      </c>
      <c r="D26" s="1">
        <f t="shared" si="8"/>
        <v>0.36695906432748537</v>
      </c>
      <c r="E26" s="1">
        <f t="shared" si="8"/>
        <v>4.5321637426900582E-2</v>
      </c>
      <c r="F26" s="1">
        <f t="shared" si="8"/>
        <v>7.3099415204678359E-2</v>
      </c>
      <c r="G26" s="1">
        <f t="shared" si="8"/>
        <v>0.1652046783625731</v>
      </c>
    </row>
    <row r="27" spans="1:7" x14ac:dyDescent="0.25">
      <c r="A27" t="s">
        <v>208</v>
      </c>
      <c r="B27" s="1">
        <f t="shared" ref="B27:G27" si="9">B12/$B12</f>
        <v>1</v>
      </c>
      <c r="C27" s="1">
        <f t="shared" si="9"/>
        <v>0.27027027027027029</v>
      </c>
      <c r="D27" s="1">
        <f t="shared" si="9"/>
        <v>0.38738738738738737</v>
      </c>
      <c r="E27" s="1">
        <f t="shared" si="9"/>
        <v>7.2072072072072071E-2</v>
      </c>
      <c r="F27" s="1">
        <f t="shared" si="9"/>
        <v>9.0090090090090086E-2</v>
      </c>
      <c r="G27" s="1">
        <f t="shared" si="9"/>
        <v>0.18018018018018017</v>
      </c>
    </row>
    <row r="28" spans="1:7" x14ac:dyDescent="0.25">
      <c r="A28" t="s">
        <v>211</v>
      </c>
      <c r="B28" s="1">
        <f t="shared" ref="B28:G28" si="10">B13/$B13</f>
        <v>1</v>
      </c>
      <c r="C28" s="1">
        <f t="shared" si="10"/>
        <v>0.27671232876712326</v>
      </c>
      <c r="D28" s="1">
        <f t="shared" si="10"/>
        <v>0.40273972602739727</v>
      </c>
      <c r="E28" s="1">
        <f t="shared" si="10"/>
        <v>6.0273972602739728E-2</v>
      </c>
      <c r="F28" s="1">
        <f t="shared" si="10"/>
        <v>0.12054794520547946</v>
      </c>
      <c r="G28" s="1">
        <f t="shared" si="10"/>
        <v>0.13972602739726028</v>
      </c>
    </row>
    <row r="29" spans="1:7" x14ac:dyDescent="0.25">
      <c r="A29" t="s">
        <v>212</v>
      </c>
      <c r="B29" s="1">
        <f t="shared" ref="B29:G29" si="11">B14/$B14</f>
        <v>1</v>
      </c>
      <c r="C29" s="1">
        <f t="shared" si="11"/>
        <v>0.3521767381416504</v>
      </c>
      <c r="D29" s="1">
        <f t="shared" si="11"/>
        <v>0.38206627680311889</v>
      </c>
      <c r="E29" s="1">
        <f t="shared" si="11"/>
        <v>3.5087719298245612E-2</v>
      </c>
      <c r="F29" s="1">
        <f t="shared" si="11"/>
        <v>9.0968161143599735E-2</v>
      </c>
      <c r="G29" s="1">
        <f t="shared" si="11"/>
        <v>0.13970110461338531</v>
      </c>
    </row>
    <row r="30" spans="1:7" x14ac:dyDescent="0.25">
      <c r="A30" t="s">
        <v>214</v>
      </c>
      <c r="B30" s="1">
        <f t="shared" ref="B30:G30" si="12">B15/$B15</f>
        <v>1</v>
      </c>
      <c r="C30" s="1">
        <f t="shared" si="12"/>
        <v>0.33273703041144903</v>
      </c>
      <c r="D30" s="1">
        <f t="shared" si="12"/>
        <v>0.48300536672629696</v>
      </c>
      <c r="E30" s="1">
        <f t="shared" si="12"/>
        <v>4.4722719141323794E-2</v>
      </c>
      <c r="F30" s="1">
        <f t="shared" si="12"/>
        <v>3.041144901610018E-2</v>
      </c>
      <c r="G30" s="1">
        <f t="shared" si="12"/>
        <v>0.10912343470483005</v>
      </c>
    </row>
  </sheetData>
  <sortState xmlns:xlrd2="http://schemas.microsoft.com/office/spreadsheetml/2017/richdata2" ref="A3:G15">
    <sortCondition ref="A3:A15"/>
  </sortState>
  <mergeCells count="1">
    <mergeCell ref="A1:G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55"/>
  <sheetViews>
    <sheetView workbookViewId="0">
      <selection sqref="A1:G1"/>
    </sheetView>
  </sheetViews>
  <sheetFormatPr defaultRowHeight="15" x14ac:dyDescent="0.25"/>
  <cols>
    <col min="1" max="1" width="50.7109375" customWidth="1"/>
    <col min="9" max="9" width="50.7109375" customWidth="1"/>
  </cols>
  <sheetData>
    <row r="1" spans="1:15" x14ac:dyDescent="0.25">
      <c r="A1" s="3" t="s">
        <v>219</v>
      </c>
      <c r="B1" s="3"/>
      <c r="C1" s="3"/>
      <c r="D1" s="3"/>
      <c r="E1" s="3"/>
      <c r="F1" s="3"/>
      <c r="G1" s="3"/>
    </row>
    <row r="2" spans="1:15" x14ac:dyDescent="0.25">
      <c r="A2" t="s">
        <v>182</v>
      </c>
      <c r="B2" t="s">
        <v>8</v>
      </c>
      <c r="C2" t="s">
        <v>0</v>
      </c>
      <c r="D2" t="s">
        <v>1</v>
      </c>
      <c r="E2" t="s">
        <v>2</v>
      </c>
      <c r="F2" t="s">
        <v>3</v>
      </c>
      <c r="G2" t="s">
        <v>4</v>
      </c>
      <c r="I2" t="s">
        <v>221</v>
      </c>
      <c r="J2" t="s">
        <v>201</v>
      </c>
      <c r="K2" t="s">
        <v>197</v>
      </c>
      <c r="L2" t="s">
        <v>198</v>
      </c>
      <c r="M2" t="s">
        <v>199</v>
      </c>
      <c r="N2" t="s">
        <v>200</v>
      </c>
      <c r="O2" t="s">
        <v>196</v>
      </c>
    </row>
    <row r="3" spans="1:15" x14ac:dyDescent="0.25">
      <c r="A3" t="s">
        <v>25</v>
      </c>
      <c r="B3">
        <v>1541</v>
      </c>
      <c r="C3">
        <v>174</v>
      </c>
      <c r="D3">
        <v>805</v>
      </c>
      <c r="E3">
        <v>30</v>
      </c>
      <c r="F3">
        <v>140</v>
      </c>
      <c r="G3">
        <v>392</v>
      </c>
      <c r="I3" t="s">
        <v>222</v>
      </c>
      <c r="J3" s="1">
        <f>B3/$B3</f>
        <v>1</v>
      </c>
      <c r="K3" s="1">
        <f t="shared" ref="K3:O3" si="0">C3/$B3</f>
        <v>0.11291369240752758</v>
      </c>
      <c r="L3" s="1">
        <f t="shared" si="0"/>
        <v>0.52238805970149249</v>
      </c>
      <c r="M3" s="1">
        <f t="shared" si="0"/>
        <v>1.9467878001297859E-2</v>
      </c>
      <c r="N3" s="1">
        <f t="shared" si="0"/>
        <v>9.0850097339390007E-2</v>
      </c>
      <c r="O3" s="1">
        <f t="shared" si="0"/>
        <v>0.254380272550292</v>
      </c>
    </row>
    <row r="4" spans="1:15" x14ac:dyDescent="0.25">
      <c r="A4" t="s">
        <v>26</v>
      </c>
      <c r="B4">
        <v>1349</v>
      </c>
      <c r="C4">
        <v>706</v>
      </c>
      <c r="D4">
        <v>400</v>
      </c>
      <c r="E4">
        <v>8</v>
      </c>
      <c r="F4">
        <v>103</v>
      </c>
      <c r="G4">
        <v>132</v>
      </c>
      <c r="I4" t="s">
        <v>223</v>
      </c>
      <c r="J4" s="1">
        <f t="shared" ref="J4:J17" si="1">B4/$B4</f>
        <v>1</v>
      </c>
      <c r="K4" s="1">
        <f t="shared" ref="K4:K17" si="2">C4/$B4</f>
        <v>0.52335063009636773</v>
      </c>
      <c r="L4" s="1">
        <f t="shared" ref="L4:L17" si="3">D4/$B4</f>
        <v>0.29651593773165308</v>
      </c>
      <c r="M4" s="1">
        <f t="shared" ref="M4:M17" si="4">E4/$B4</f>
        <v>5.9303187546330613E-3</v>
      </c>
      <c r="N4" s="1">
        <f t="shared" ref="N4:N17" si="5">F4/$B4</f>
        <v>7.6352853965900663E-2</v>
      </c>
      <c r="O4" s="1">
        <f t="shared" ref="O4:O17" si="6">G4/$B4</f>
        <v>9.7850259451445515E-2</v>
      </c>
    </row>
    <row r="5" spans="1:15" x14ac:dyDescent="0.25">
      <c r="A5" t="s">
        <v>27</v>
      </c>
      <c r="B5">
        <v>874</v>
      </c>
      <c r="C5">
        <v>75</v>
      </c>
      <c r="D5">
        <v>663</v>
      </c>
      <c r="E5">
        <v>6</v>
      </c>
      <c r="F5">
        <v>30</v>
      </c>
      <c r="G5">
        <v>100</v>
      </c>
      <c r="I5" t="s">
        <v>27</v>
      </c>
      <c r="J5" s="1">
        <f t="shared" si="1"/>
        <v>1</v>
      </c>
      <c r="K5" s="1">
        <f t="shared" si="2"/>
        <v>8.5812356979405036E-2</v>
      </c>
      <c r="L5" s="1">
        <f t="shared" si="3"/>
        <v>0.75858123569794045</v>
      </c>
      <c r="M5" s="1">
        <f t="shared" si="4"/>
        <v>6.8649885583524023E-3</v>
      </c>
      <c r="N5" s="1">
        <f t="shared" si="5"/>
        <v>3.4324942791762014E-2</v>
      </c>
      <c r="O5" s="1">
        <f t="shared" si="6"/>
        <v>0.11441647597254005</v>
      </c>
    </row>
    <row r="6" spans="1:15" x14ac:dyDescent="0.25">
      <c r="A6" t="s">
        <v>29</v>
      </c>
      <c r="B6">
        <v>394</v>
      </c>
      <c r="C6">
        <v>14</v>
      </c>
      <c r="D6">
        <v>297</v>
      </c>
      <c r="E6">
        <v>0</v>
      </c>
      <c r="F6">
        <v>18</v>
      </c>
      <c r="G6">
        <v>65</v>
      </c>
      <c r="I6" t="s">
        <v>224</v>
      </c>
      <c r="J6" s="1">
        <f t="shared" si="1"/>
        <v>1</v>
      </c>
      <c r="K6" s="1">
        <f t="shared" si="2"/>
        <v>3.553299492385787E-2</v>
      </c>
      <c r="L6" s="1">
        <f t="shared" si="3"/>
        <v>0.75380710659898476</v>
      </c>
      <c r="M6" s="1">
        <f t="shared" si="4"/>
        <v>0</v>
      </c>
      <c r="N6" s="1">
        <f t="shared" si="5"/>
        <v>4.5685279187817257E-2</v>
      </c>
      <c r="O6" s="1">
        <f t="shared" si="6"/>
        <v>0.1649746192893401</v>
      </c>
    </row>
    <row r="7" spans="1:15" x14ac:dyDescent="0.25">
      <c r="A7" t="s">
        <v>28</v>
      </c>
      <c r="B7">
        <v>345</v>
      </c>
      <c r="C7">
        <v>24</v>
      </c>
      <c r="D7">
        <v>99</v>
      </c>
      <c r="E7">
        <v>14</v>
      </c>
      <c r="F7">
        <v>177</v>
      </c>
      <c r="G7">
        <v>31</v>
      </c>
      <c r="I7" t="s">
        <v>225</v>
      </c>
      <c r="J7" s="1">
        <f t="shared" si="1"/>
        <v>1</v>
      </c>
      <c r="K7" s="1">
        <f t="shared" si="2"/>
        <v>6.9565217391304349E-2</v>
      </c>
      <c r="L7" s="1">
        <f t="shared" si="3"/>
        <v>0.28695652173913044</v>
      </c>
      <c r="M7" s="1">
        <f t="shared" si="4"/>
        <v>4.0579710144927533E-2</v>
      </c>
      <c r="N7" s="1">
        <f t="shared" si="5"/>
        <v>0.5130434782608696</v>
      </c>
      <c r="O7" s="1">
        <f t="shared" si="6"/>
        <v>8.9855072463768115E-2</v>
      </c>
    </row>
    <row r="8" spans="1:15" x14ac:dyDescent="0.25">
      <c r="A8" t="s">
        <v>38</v>
      </c>
      <c r="B8">
        <v>342</v>
      </c>
      <c r="C8">
        <v>342</v>
      </c>
      <c r="D8">
        <v>0</v>
      </c>
      <c r="E8">
        <v>0</v>
      </c>
      <c r="F8">
        <v>0</v>
      </c>
      <c r="G8">
        <v>0</v>
      </c>
      <c r="I8" t="s">
        <v>226</v>
      </c>
      <c r="J8" s="1">
        <f t="shared" si="1"/>
        <v>1</v>
      </c>
      <c r="K8" s="1">
        <f t="shared" si="2"/>
        <v>1</v>
      </c>
      <c r="L8" s="1">
        <f t="shared" si="3"/>
        <v>0</v>
      </c>
      <c r="M8" s="1">
        <f t="shared" si="4"/>
        <v>0</v>
      </c>
      <c r="N8" s="1">
        <f t="shared" si="5"/>
        <v>0</v>
      </c>
      <c r="O8" s="1">
        <f t="shared" si="6"/>
        <v>0</v>
      </c>
    </row>
    <row r="9" spans="1:15" x14ac:dyDescent="0.25">
      <c r="A9" t="s">
        <v>30</v>
      </c>
      <c r="B9">
        <v>292</v>
      </c>
      <c r="C9">
        <v>4</v>
      </c>
      <c r="D9">
        <v>110</v>
      </c>
      <c r="E9">
        <v>0</v>
      </c>
      <c r="F9">
        <v>168</v>
      </c>
      <c r="G9">
        <v>10</v>
      </c>
      <c r="I9" t="s">
        <v>227</v>
      </c>
      <c r="J9" s="1">
        <f t="shared" si="1"/>
        <v>1</v>
      </c>
      <c r="K9" s="1">
        <f t="shared" si="2"/>
        <v>1.3698630136986301E-2</v>
      </c>
      <c r="L9" s="1">
        <f t="shared" si="3"/>
        <v>0.37671232876712329</v>
      </c>
      <c r="M9" s="1">
        <f t="shared" si="4"/>
        <v>0</v>
      </c>
      <c r="N9" s="1">
        <f t="shared" si="5"/>
        <v>0.57534246575342463</v>
      </c>
      <c r="O9" s="1">
        <f t="shared" si="6"/>
        <v>3.4246575342465752E-2</v>
      </c>
    </row>
    <row r="10" spans="1:15" x14ac:dyDescent="0.25">
      <c r="A10" t="s">
        <v>31</v>
      </c>
      <c r="B10">
        <v>270</v>
      </c>
      <c r="C10">
        <v>27</v>
      </c>
      <c r="D10">
        <v>66</v>
      </c>
      <c r="E10">
        <v>128</v>
      </c>
      <c r="F10">
        <v>9</v>
      </c>
      <c r="G10">
        <v>40</v>
      </c>
      <c r="I10" t="s">
        <v>233</v>
      </c>
      <c r="J10" s="1">
        <f t="shared" si="1"/>
        <v>1</v>
      </c>
      <c r="K10" s="1">
        <f t="shared" si="2"/>
        <v>0.1</v>
      </c>
      <c r="L10" s="1">
        <f t="shared" si="3"/>
        <v>0.24444444444444444</v>
      </c>
      <c r="M10" s="1">
        <f t="shared" si="4"/>
        <v>0.47407407407407409</v>
      </c>
      <c r="N10" s="1">
        <f t="shared" si="5"/>
        <v>3.3333333333333333E-2</v>
      </c>
      <c r="O10" s="1">
        <f t="shared" si="6"/>
        <v>0.14814814814814814</v>
      </c>
    </row>
    <row r="11" spans="1:15" x14ac:dyDescent="0.25">
      <c r="A11" t="s">
        <v>33</v>
      </c>
      <c r="B11">
        <v>251</v>
      </c>
      <c r="C11">
        <v>251</v>
      </c>
      <c r="D11">
        <v>0</v>
      </c>
      <c r="E11">
        <v>0</v>
      </c>
      <c r="F11">
        <v>0</v>
      </c>
      <c r="G11">
        <v>0</v>
      </c>
      <c r="I11" t="s">
        <v>228</v>
      </c>
      <c r="J11" s="1">
        <f t="shared" si="1"/>
        <v>1</v>
      </c>
      <c r="K11" s="1">
        <f t="shared" si="2"/>
        <v>1</v>
      </c>
      <c r="L11" s="1">
        <f t="shared" si="3"/>
        <v>0</v>
      </c>
      <c r="M11" s="1">
        <f t="shared" si="4"/>
        <v>0</v>
      </c>
      <c r="N11" s="1">
        <f t="shared" si="5"/>
        <v>0</v>
      </c>
      <c r="O11" s="1">
        <f t="shared" si="6"/>
        <v>0</v>
      </c>
    </row>
    <row r="12" spans="1:15" x14ac:dyDescent="0.25">
      <c r="A12" t="s">
        <v>36</v>
      </c>
      <c r="B12">
        <v>165</v>
      </c>
      <c r="C12">
        <v>2</v>
      </c>
      <c r="D12">
        <v>13</v>
      </c>
      <c r="E12">
        <v>38</v>
      </c>
      <c r="F12">
        <v>109</v>
      </c>
      <c r="G12">
        <v>3</v>
      </c>
      <c r="I12" t="s">
        <v>36</v>
      </c>
      <c r="J12" s="1">
        <f t="shared" si="1"/>
        <v>1</v>
      </c>
      <c r="K12" s="1">
        <f t="shared" si="2"/>
        <v>1.2121212121212121E-2</v>
      </c>
      <c r="L12" s="1">
        <f t="shared" si="3"/>
        <v>7.8787878787878782E-2</v>
      </c>
      <c r="M12" s="1">
        <f t="shared" si="4"/>
        <v>0.23030303030303031</v>
      </c>
      <c r="N12" s="1">
        <f t="shared" si="5"/>
        <v>0.66060606060606064</v>
      </c>
      <c r="O12" s="1">
        <f t="shared" si="6"/>
        <v>1.8181818181818181E-2</v>
      </c>
    </row>
    <row r="13" spans="1:15" x14ac:dyDescent="0.25">
      <c r="A13" t="s">
        <v>34</v>
      </c>
      <c r="B13">
        <v>163</v>
      </c>
      <c r="C13">
        <v>26</v>
      </c>
      <c r="D13">
        <v>106</v>
      </c>
      <c r="E13">
        <v>0</v>
      </c>
      <c r="F13">
        <v>9</v>
      </c>
      <c r="G13">
        <v>22</v>
      </c>
      <c r="I13" t="s">
        <v>229</v>
      </c>
      <c r="J13" s="1">
        <f t="shared" si="1"/>
        <v>1</v>
      </c>
      <c r="K13" s="1">
        <f t="shared" si="2"/>
        <v>0.15950920245398773</v>
      </c>
      <c r="L13" s="1">
        <f t="shared" si="3"/>
        <v>0.65030674846625769</v>
      </c>
      <c r="M13" s="1">
        <f t="shared" si="4"/>
        <v>0</v>
      </c>
      <c r="N13" s="1">
        <f t="shared" si="5"/>
        <v>5.5214723926380369E-2</v>
      </c>
      <c r="O13" s="1">
        <f t="shared" si="6"/>
        <v>0.13496932515337423</v>
      </c>
    </row>
    <row r="14" spans="1:15" x14ac:dyDescent="0.25">
      <c r="A14" t="s">
        <v>35</v>
      </c>
      <c r="B14">
        <v>155</v>
      </c>
      <c r="C14">
        <v>155</v>
      </c>
      <c r="D14">
        <v>0</v>
      </c>
      <c r="E14">
        <v>0</v>
      </c>
      <c r="F14">
        <v>0</v>
      </c>
      <c r="G14">
        <v>0</v>
      </c>
      <c r="I14" t="s">
        <v>230</v>
      </c>
      <c r="J14" s="1">
        <f t="shared" si="1"/>
        <v>1</v>
      </c>
      <c r="K14" s="1">
        <f t="shared" si="2"/>
        <v>1</v>
      </c>
      <c r="L14" s="1">
        <f t="shared" si="3"/>
        <v>0</v>
      </c>
      <c r="M14" s="1">
        <f t="shared" si="4"/>
        <v>0</v>
      </c>
      <c r="N14" s="1">
        <f t="shared" si="5"/>
        <v>0</v>
      </c>
      <c r="O14" s="1">
        <f t="shared" si="6"/>
        <v>0</v>
      </c>
    </row>
    <row r="15" spans="1:15" x14ac:dyDescent="0.25">
      <c r="A15" t="s">
        <v>32</v>
      </c>
      <c r="B15">
        <v>145</v>
      </c>
      <c r="C15">
        <v>21</v>
      </c>
      <c r="D15">
        <v>45</v>
      </c>
      <c r="E15">
        <v>0</v>
      </c>
      <c r="F15">
        <v>41</v>
      </c>
      <c r="G15">
        <v>38</v>
      </c>
      <c r="I15" t="s">
        <v>32</v>
      </c>
      <c r="J15" s="1">
        <f t="shared" si="1"/>
        <v>1</v>
      </c>
      <c r="K15" s="1">
        <f t="shared" si="2"/>
        <v>0.14482758620689656</v>
      </c>
      <c r="L15" s="1">
        <f t="shared" si="3"/>
        <v>0.31034482758620691</v>
      </c>
      <c r="M15" s="1">
        <f t="shared" si="4"/>
        <v>0</v>
      </c>
      <c r="N15" s="1">
        <f t="shared" si="5"/>
        <v>0.28275862068965518</v>
      </c>
      <c r="O15" s="1">
        <f t="shared" si="6"/>
        <v>0.2620689655172414</v>
      </c>
    </row>
    <row r="16" spans="1:15" x14ac:dyDescent="0.25">
      <c r="A16" t="s">
        <v>37</v>
      </c>
      <c r="B16">
        <v>144</v>
      </c>
      <c r="C16">
        <v>9</v>
      </c>
      <c r="D16">
        <v>97</v>
      </c>
      <c r="E16">
        <v>4</v>
      </c>
      <c r="F16">
        <v>8</v>
      </c>
      <c r="G16">
        <v>26</v>
      </c>
      <c r="I16" t="s">
        <v>231</v>
      </c>
      <c r="J16" s="1">
        <f t="shared" si="1"/>
        <v>1</v>
      </c>
      <c r="K16" s="1">
        <f t="shared" si="2"/>
        <v>6.25E-2</v>
      </c>
      <c r="L16" s="1">
        <f t="shared" si="3"/>
        <v>0.67361111111111116</v>
      </c>
      <c r="M16" s="1">
        <f t="shared" si="4"/>
        <v>2.7777777777777776E-2</v>
      </c>
      <c r="N16" s="1">
        <f t="shared" si="5"/>
        <v>5.5555555555555552E-2</v>
      </c>
      <c r="O16" s="1">
        <f t="shared" si="6"/>
        <v>0.18055555555555555</v>
      </c>
    </row>
    <row r="17" spans="1:15" x14ac:dyDescent="0.25">
      <c r="A17" t="s">
        <v>43</v>
      </c>
      <c r="B17">
        <v>124</v>
      </c>
      <c r="C17">
        <v>19</v>
      </c>
      <c r="D17">
        <v>30</v>
      </c>
      <c r="E17">
        <v>9</v>
      </c>
      <c r="F17">
        <v>17</v>
      </c>
      <c r="G17">
        <v>49</v>
      </c>
      <c r="I17" t="s">
        <v>232</v>
      </c>
      <c r="J17" s="1">
        <f t="shared" si="1"/>
        <v>1</v>
      </c>
      <c r="K17" s="1">
        <f t="shared" si="2"/>
        <v>0.15322580645161291</v>
      </c>
      <c r="L17" s="1">
        <f t="shared" si="3"/>
        <v>0.24193548387096775</v>
      </c>
      <c r="M17" s="1">
        <f t="shared" si="4"/>
        <v>7.2580645161290328E-2</v>
      </c>
      <c r="N17" s="1">
        <f t="shared" si="5"/>
        <v>0.13709677419354838</v>
      </c>
      <c r="O17" s="1">
        <f t="shared" si="6"/>
        <v>0.39516129032258063</v>
      </c>
    </row>
    <row r="18" spans="1:15" x14ac:dyDescent="0.25">
      <c r="A18" t="s">
        <v>39</v>
      </c>
      <c r="B18">
        <v>103</v>
      </c>
      <c r="C18">
        <v>0</v>
      </c>
      <c r="D18">
        <v>16</v>
      </c>
      <c r="E18">
        <v>2</v>
      </c>
      <c r="F18">
        <v>80</v>
      </c>
      <c r="G18">
        <v>5</v>
      </c>
    </row>
    <row r="19" spans="1:15" x14ac:dyDescent="0.25">
      <c r="A19" t="s">
        <v>44</v>
      </c>
      <c r="B19">
        <v>92</v>
      </c>
      <c r="C19">
        <v>92</v>
      </c>
      <c r="D19">
        <v>0</v>
      </c>
      <c r="E19">
        <v>0</v>
      </c>
      <c r="F19">
        <v>0</v>
      </c>
      <c r="G19">
        <v>0</v>
      </c>
    </row>
    <row r="20" spans="1:15" x14ac:dyDescent="0.25">
      <c r="A20" t="s">
        <v>45</v>
      </c>
      <c r="B20">
        <v>88</v>
      </c>
      <c r="C20">
        <v>16</v>
      </c>
      <c r="D20">
        <v>48</v>
      </c>
      <c r="E20">
        <v>0</v>
      </c>
      <c r="F20">
        <v>12</v>
      </c>
      <c r="G20">
        <v>12</v>
      </c>
    </row>
    <row r="21" spans="1:15" x14ac:dyDescent="0.25">
      <c r="A21" t="s">
        <v>41</v>
      </c>
      <c r="B21">
        <v>76</v>
      </c>
      <c r="C21">
        <v>5</v>
      </c>
      <c r="D21">
        <v>35</v>
      </c>
      <c r="E21">
        <v>5</v>
      </c>
      <c r="F21">
        <v>15</v>
      </c>
      <c r="G21">
        <v>16</v>
      </c>
    </row>
    <row r="22" spans="1:15" x14ac:dyDescent="0.25">
      <c r="A22" t="s">
        <v>42</v>
      </c>
      <c r="B22">
        <v>71</v>
      </c>
      <c r="C22">
        <v>4</v>
      </c>
      <c r="D22">
        <v>12</v>
      </c>
      <c r="E22">
        <v>4</v>
      </c>
      <c r="F22">
        <v>30</v>
      </c>
      <c r="G22">
        <v>21</v>
      </c>
    </row>
    <row r="23" spans="1:15" x14ac:dyDescent="0.25">
      <c r="A23" t="s">
        <v>40</v>
      </c>
      <c r="B23">
        <v>68</v>
      </c>
      <c r="C23">
        <v>6</v>
      </c>
      <c r="D23">
        <v>0</v>
      </c>
      <c r="E23">
        <v>10</v>
      </c>
      <c r="F23">
        <v>27</v>
      </c>
      <c r="G23">
        <v>25</v>
      </c>
    </row>
    <row r="24" spans="1:15" x14ac:dyDescent="0.25">
      <c r="A24" t="s">
        <v>50</v>
      </c>
      <c r="B24">
        <v>65</v>
      </c>
      <c r="C24">
        <v>34</v>
      </c>
      <c r="D24">
        <v>21</v>
      </c>
      <c r="E24">
        <v>3</v>
      </c>
      <c r="F24">
        <v>0</v>
      </c>
      <c r="G24">
        <v>7</v>
      </c>
    </row>
    <row r="25" spans="1:15" x14ac:dyDescent="0.25">
      <c r="A25" t="s">
        <v>48</v>
      </c>
      <c r="B25">
        <v>56</v>
      </c>
      <c r="C25">
        <v>26</v>
      </c>
      <c r="D25">
        <v>6</v>
      </c>
      <c r="E25">
        <v>1</v>
      </c>
      <c r="F25">
        <v>9</v>
      </c>
      <c r="G25">
        <v>14</v>
      </c>
    </row>
    <row r="26" spans="1:15" x14ac:dyDescent="0.25">
      <c r="A26" t="s">
        <v>47</v>
      </c>
      <c r="B26">
        <v>52</v>
      </c>
      <c r="C26">
        <v>33</v>
      </c>
      <c r="D26">
        <v>0</v>
      </c>
      <c r="E26">
        <v>0</v>
      </c>
      <c r="F26">
        <v>9</v>
      </c>
      <c r="G26">
        <v>10</v>
      </c>
    </row>
    <row r="27" spans="1:15" x14ac:dyDescent="0.25">
      <c r="A27" t="s">
        <v>46</v>
      </c>
      <c r="B27">
        <v>47</v>
      </c>
      <c r="C27">
        <v>0</v>
      </c>
      <c r="D27">
        <v>27</v>
      </c>
      <c r="E27">
        <v>13</v>
      </c>
      <c r="F27">
        <v>3</v>
      </c>
      <c r="G27">
        <v>4</v>
      </c>
    </row>
    <row r="28" spans="1:15" x14ac:dyDescent="0.25">
      <c r="A28" t="s">
        <v>53</v>
      </c>
      <c r="B28">
        <v>38</v>
      </c>
      <c r="C28">
        <v>38</v>
      </c>
      <c r="D28">
        <v>0</v>
      </c>
      <c r="E28">
        <v>0</v>
      </c>
      <c r="F28">
        <v>0</v>
      </c>
      <c r="G28">
        <v>0</v>
      </c>
    </row>
    <row r="29" spans="1:15" x14ac:dyDescent="0.25">
      <c r="A29" t="s">
        <v>51</v>
      </c>
      <c r="B29">
        <v>31</v>
      </c>
      <c r="C29">
        <v>6</v>
      </c>
      <c r="D29">
        <v>14</v>
      </c>
      <c r="E29">
        <v>6</v>
      </c>
      <c r="F29">
        <v>1</v>
      </c>
      <c r="G29">
        <v>4</v>
      </c>
    </row>
    <row r="30" spans="1:15" x14ac:dyDescent="0.25">
      <c r="A30" t="s">
        <v>49</v>
      </c>
      <c r="B30">
        <v>26</v>
      </c>
      <c r="C30">
        <v>12</v>
      </c>
      <c r="D30">
        <v>4</v>
      </c>
      <c r="E30">
        <v>4</v>
      </c>
      <c r="F30">
        <v>3</v>
      </c>
      <c r="G30">
        <v>3</v>
      </c>
    </row>
    <row r="31" spans="1:15" x14ac:dyDescent="0.25">
      <c r="A31" t="s">
        <v>85</v>
      </c>
      <c r="B31">
        <v>22</v>
      </c>
      <c r="C31">
        <v>22</v>
      </c>
      <c r="D31">
        <v>0</v>
      </c>
      <c r="E31">
        <v>0</v>
      </c>
      <c r="F31">
        <v>0</v>
      </c>
      <c r="G31">
        <v>0</v>
      </c>
    </row>
    <row r="32" spans="1:15" x14ac:dyDescent="0.25">
      <c r="A32" t="s">
        <v>61</v>
      </c>
      <c r="B32">
        <v>22</v>
      </c>
      <c r="C32">
        <v>0</v>
      </c>
      <c r="D32">
        <v>4</v>
      </c>
      <c r="E32">
        <v>8</v>
      </c>
      <c r="F32">
        <v>2</v>
      </c>
      <c r="G32">
        <v>8</v>
      </c>
    </row>
    <row r="33" spans="1:7" x14ac:dyDescent="0.25">
      <c r="A33" t="s">
        <v>52</v>
      </c>
      <c r="B33">
        <v>21</v>
      </c>
      <c r="C33">
        <v>0</v>
      </c>
      <c r="D33">
        <v>0</v>
      </c>
      <c r="E33">
        <v>0</v>
      </c>
      <c r="F33">
        <v>12</v>
      </c>
      <c r="G33">
        <v>9</v>
      </c>
    </row>
    <row r="34" spans="1:7" x14ac:dyDescent="0.25">
      <c r="A34" t="s">
        <v>59</v>
      </c>
      <c r="B34">
        <v>19</v>
      </c>
      <c r="C34">
        <v>0</v>
      </c>
      <c r="D34">
        <v>0</v>
      </c>
      <c r="E34">
        <v>0</v>
      </c>
      <c r="F34">
        <v>8</v>
      </c>
      <c r="G34">
        <v>11</v>
      </c>
    </row>
    <row r="35" spans="1:7" x14ac:dyDescent="0.25">
      <c r="A35" t="s">
        <v>79</v>
      </c>
      <c r="B35">
        <v>17</v>
      </c>
      <c r="C35">
        <v>0</v>
      </c>
      <c r="D35">
        <v>9</v>
      </c>
      <c r="E35">
        <v>0</v>
      </c>
      <c r="F35">
        <v>4</v>
      </c>
      <c r="G35">
        <v>4</v>
      </c>
    </row>
    <row r="36" spans="1:7" x14ac:dyDescent="0.25">
      <c r="A36" t="s">
        <v>55</v>
      </c>
      <c r="B36">
        <v>17</v>
      </c>
      <c r="C36">
        <v>0</v>
      </c>
      <c r="D36">
        <v>3</v>
      </c>
      <c r="E36">
        <v>9</v>
      </c>
      <c r="F36">
        <v>2</v>
      </c>
      <c r="G36">
        <v>3</v>
      </c>
    </row>
    <row r="37" spans="1:7" x14ac:dyDescent="0.25">
      <c r="A37" t="s">
        <v>71</v>
      </c>
      <c r="B37">
        <v>16</v>
      </c>
      <c r="C37">
        <v>2</v>
      </c>
      <c r="D37">
        <v>2</v>
      </c>
      <c r="E37">
        <v>3</v>
      </c>
      <c r="F37">
        <v>1</v>
      </c>
      <c r="G37">
        <v>8</v>
      </c>
    </row>
    <row r="38" spans="1:7" x14ac:dyDescent="0.25">
      <c r="A38" t="s">
        <v>57</v>
      </c>
      <c r="B38">
        <v>15</v>
      </c>
      <c r="C38">
        <v>5</v>
      </c>
      <c r="D38">
        <v>0</v>
      </c>
      <c r="E38">
        <v>0</v>
      </c>
      <c r="F38">
        <v>8</v>
      </c>
      <c r="G38">
        <v>2</v>
      </c>
    </row>
    <row r="39" spans="1:7" x14ac:dyDescent="0.25">
      <c r="A39" t="s">
        <v>60</v>
      </c>
      <c r="B39">
        <v>15</v>
      </c>
      <c r="C39">
        <v>3</v>
      </c>
      <c r="D39">
        <v>1</v>
      </c>
      <c r="E39">
        <v>1</v>
      </c>
      <c r="F39">
        <v>6</v>
      </c>
      <c r="G39">
        <v>4</v>
      </c>
    </row>
    <row r="40" spans="1:7" x14ac:dyDescent="0.25">
      <c r="A40" t="s">
        <v>54</v>
      </c>
      <c r="B40">
        <v>15</v>
      </c>
      <c r="C40">
        <v>3</v>
      </c>
      <c r="D40">
        <v>2</v>
      </c>
      <c r="E40">
        <v>5</v>
      </c>
      <c r="F40">
        <v>2</v>
      </c>
      <c r="G40">
        <v>3</v>
      </c>
    </row>
    <row r="41" spans="1:7" x14ac:dyDescent="0.25">
      <c r="A41" t="s">
        <v>68</v>
      </c>
      <c r="B41">
        <v>14</v>
      </c>
      <c r="C41">
        <v>0</v>
      </c>
      <c r="D41">
        <v>0</v>
      </c>
      <c r="E41">
        <v>0</v>
      </c>
      <c r="F41">
        <v>2</v>
      </c>
      <c r="G41">
        <v>12</v>
      </c>
    </row>
    <row r="42" spans="1:7" x14ac:dyDescent="0.25">
      <c r="A42" t="s">
        <v>69</v>
      </c>
      <c r="B42">
        <v>14</v>
      </c>
      <c r="C42">
        <v>14</v>
      </c>
      <c r="D42">
        <v>0</v>
      </c>
      <c r="E42">
        <v>0</v>
      </c>
      <c r="F42">
        <v>0</v>
      </c>
      <c r="G42">
        <v>0</v>
      </c>
    </row>
    <row r="43" spans="1:7" x14ac:dyDescent="0.25">
      <c r="A43" t="s">
        <v>67</v>
      </c>
      <c r="B43">
        <v>14</v>
      </c>
      <c r="C43">
        <v>2</v>
      </c>
      <c r="D43">
        <v>8</v>
      </c>
      <c r="E43">
        <v>1</v>
      </c>
      <c r="F43">
        <v>1</v>
      </c>
      <c r="G43">
        <v>2</v>
      </c>
    </row>
    <row r="44" spans="1:7" x14ac:dyDescent="0.25">
      <c r="A44" t="s">
        <v>62</v>
      </c>
      <c r="B44">
        <v>12</v>
      </c>
      <c r="C44">
        <v>0</v>
      </c>
      <c r="D44">
        <v>0</v>
      </c>
      <c r="E44">
        <v>0</v>
      </c>
      <c r="F44">
        <v>9</v>
      </c>
      <c r="G44">
        <v>3</v>
      </c>
    </row>
    <row r="45" spans="1:7" x14ac:dyDescent="0.25">
      <c r="A45" t="s">
        <v>83</v>
      </c>
      <c r="B45">
        <v>11</v>
      </c>
      <c r="C45">
        <v>0</v>
      </c>
      <c r="D45">
        <v>0</v>
      </c>
      <c r="E45">
        <v>1</v>
      </c>
      <c r="F45">
        <v>7</v>
      </c>
      <c r="G45">
        <v>3</v>
      </c>
    </row>
    <row r="46" spans="1:7" x14ac:dyDescent="0.25">
      <c r="A46" t="s">
        <v>66</v>
      </c>
      <c r="B46">
        <v>11</v>
      </c>
      <c r="C46">
        <v>0</v>
      </c>
      <c r="D46">
        <v>0</v>
      </c>
      <c r="E46">
        <v>2</v>
      </c>
      <c r="F46">
        <v>6</v>
      </c>
      <c r="G46">
        <v>3</v>
      </c>
    </row>
    <row r="47" spans="1:7" x14ac:dyDescent="0.25">
      <c r="A47" t="s">
        <v>125</v>
      </c>
      <c r="B47">
        <v>11</v>
      </c>
      <c r="C47">
        <v>0</v>
      </c>
      <c r="D47">
        <v>0</v>
      </c>
      <c r="E47">
        <v>0</v>
      </c>
      <c r="F47">
        <v>3</v>
      </c>
      <c r="G47">
        <v>8</v>
      </c>
    </row>
    <row r="48" spans="1:7" x14ac:dyDescent="0.25">
      <c r="A48" t="s">
        <v>73</v>
      </c>
      <c r="B48">
        <v>11</v>
      </c>
      <c r="C48">
        <v>11</v>
      </c>
      <c r="D48">
        <v>0</v>
      </c>
      <c r="E48">
        <v>0</v>
      </c>
      <c r="F48">
        <v>0</v>
      </c>
      <c r="G48">
        <v>0</v>
      </c>
    </row>
    <row r="49" spans="1:7" x14ac:dyDescent="0.25">
      <c r="A49" t="s">
        <v>118</v>
      </c>
      <c r="B49">
        <v>10</v>
      </c>
      <c r="C49">
        <v>0</v>
      </c>
      <c r="D49">
        <v>2</v>
      </c>
      <c r="E49">
        <v>0</v>
      </c>
      <c r="F49">
        <v>3</v>
      </c>
      <c r="G49">
        <v>5</v>
      </c>
    </row>
    <row r="50" spans="1:7" x14ac:dyDescent="0.25">
      <c r="A50" t="s">
        <v>63</v>
      </c>
      <c r="B50">
        <v>10</v>
      </c>
      <c r="C50">
        <v>1</v>
      </c>
      <c r="D50">
        <v>7</v>
      </c>
      <c r="E50">
        <v>0</v>
      </c>
      <c r="F50">
        <v>1</v>
      </c>
      <c r="G50">
        <v>1</v>
      </c>
    </row>
    <row r="51" spans="1:7" x14ac:dyDescent="0.25">
      <c r="A51" t="s">
        <v>75</v>
      </c>
      <c r="B51">
        <v>10</v>
      </c>
      <c r="C51">
        <v>10</v>
      </c>
      <c r="D51">
        <v>0</v>
      </c>
      <c r="E51">
        <v>0</v>
      </c>
      <c r="F51">
        <v>0</v>
      </c>
      <c r="G51">
        <v>0</v>
      </c>
    </row>
    <row r="52" spans="1:7" x14ac:dyDescent="0.25">
      <c r="A52" t="s">
        <v>70</v>
      </c>
      <c r="B52">
        <v>10</v>
      </c>
      <c r="C52">
        <v>0</v>
      </c>
      <c r="D52">
        <v>1</v>
      </c>
      <c r="E52">
        <v>0</v>
      </c>
      <c r="F52">
        <v>6</v>
      </c>
      <c r="G52">
        <v>3</v>
      </c>
    </row>
    <row r="53" spans="1:7" x14ac:dyDescent="0.25">
      <c r="A53" t="s">
        <v>64</v>
      </c>
      <c r="B53">
        <v>9</v>
      </c>
      <c r="C53">
        <v>0</v>
      </c>
      <c r="D53">
        <v>1</v>
      </c>
      <c r="E53">
        <v>1</v>
      </c>
      <c r="F53">
        <v>3</v>
      </c>
      <c r="G53">
        <v>4</v>
      </c>
    </row>
    <row r="54" spans="1:7" x14ac:dyDescent="0.25">
      <c r="A54" t="s">
        <v>77</v>
      </c>
      <c r="B54">
        <v>9</v>
      </c>
      <c r="C54">
        <v>0</v>
      </c>
      <c r="D54">
        <v>0</v>
      </c>
      <c r="E54">
        <v>2</v>
      </c>
      <c r="F54">
        <v>0</v>
      </c>
      <c r="G54">
        <v>7</v>
      </c>
    </row>
    <row r="55" spans="1:7" x14ac:dyDescent="0.25">
      <c r="A55" t="s">
        <v>98</v>
      </c>
      <c r="B55">
        <v>8</v>
      </c>
      <c r="C55">
        <v>4</v>
      </c>
      <c r="D55">
        <v>0</v>
      </c>
      <c r="E55">
        <v>4</v>
      </c>
      <c r="F55">
        <v>0</v>
      </c>
      <c r="G55">
        <v>0</v>
      </c>
    </row>
    <row r="56" spans="1:7" x14ac:dyDescent="0.25">
      <c r="A56" t="s">
        <v>111</v>
      </c>
      <c r="B56">
        <v>8</v>
      </c>
      <c r="C56">
        <v>8</v>
      </c>
      <c r="D56">
        <v>0</v>
      </c>
      <c r="E56">
        <v>0</v>
      </c>
      <c r="F56">
        <v>0</v>
      </c>
      <c r="G56">
        <v>0</v>
      </c>
    </row>
    <row r="57" spans="1:7" x14ac:dyDescent="0.25">
      <c r="A57" t="s">
        <v>65</v>
      </c>
      <c r="B57">
        <v>8</v>
      </c>
      <c r="C57">
        <v>2</v>
      </c>
      <c r="D57">
        <v>2</v>
      </c>
      <c r="E57">
        <v>1</v>
      </c>
      <c r="F57">
        <v>1</v>
      </c>
      <c r="G57">
        <v>2</v>
      </c>
    </row>
    <row r="58" spans="1:7" x14ac:dyDescent="0.25">
      <c r="A58" t="s">
        <v>97</v>
      </c>
      <c r="B58">
        <v>7</v>
      </c>
      <c r="C58">
        <v>1</v>
      </c>
      <c r="D58">
        <v>1</v>
      </c>
      <c r="E58">
        <v>3</v>
      </c>
      <c r="F58">
        <v>0</v>
      </c>
      <c r="G58">
        <v>2</v>
      </c>
    </row>
    <row r="59" spans="1:7" x14ac:dyDescent="0.25">
      <c r="A59" t="s">
        <v>81</v>
      </c>
      <c r="B59">
        <v>7</v>
      </c>
      <c r="C59">
        <v>4</v>
      </c>
      <c r="D59">
        <v>3</v>
      </c>
      <c r="E59">
        <v>0</v>
      </c>
      <c r="F59">
        <v>0</v>
      </c>
      <c r="G59">
        <v>0</v>
      </c>
    </row>
    <row r="60" spans="1:7" x14ac:dyDescent="0.25">
      <c r="A60" t="s">
        <v>58</v>
      </c>
      <c r="B60">
        <v>7</v>
      </c>
      <c r="C60">
        <v>0</v>
      </c>
      <c r="D60">
        <v>1</v>
      </c>
      <c r="E60">
        <v>0</v>
      </c>
      <c r="F60">
        <v>5</v>
      </c>
      <c r="G60">
        <v>1</v>
      </c>
    </row>
    <row r="61" spans="1:7" x14ac:dyDescent="0.25">
      <c r="A61" t="s">
        <v>89</v>
      </c>
      <c r="B61">
        <v>7</v>
      </c>
      <c r="C61">
        <v>3</v>
      </c>
      <c r="D61">
        <v>1</v>
      </c>
      <c r="E61">
        <v>1</v>
      </c>
      <c r="F61">
        <v>1</v>
      </c>
      <c r="G61">
        <v>1</v>
      </c>
    </row>
    <row r="62" spans="1:7" x14ac:dyDescent="0.25">
      <c r="A62" t="s">
        <v>78</v>
      </c>
      <c r="B62">
        <v>7</v>
      </c>
      <c r="C62">
        <v>0</v>
      </c>
      <c r="D62">
        <v>3</v>
      </c>
      <c r="E62">
        <v>0</v>
      </c>
      <c r="F62">
        <v>2</v>
      </c>
      <c r="G62">
        <v>2</v>
      </c>
    </row>
    <row r="63" spans="1:7" x14ac:dyDescent="0.25">
      <c r="A63" t="s">
        <v>95</v>
      </c>
      <c r="B63">
        <v>7</v>
      </c>
      <c r="C63">
        <v>7</v>
      </c>
      <c r="D63">
        <v>0</v>
      </c>
      <c r="E63">
        <v>0</v>
      </c>
      <c r="F63">
        <v>0</v>
      </c>
      <c r="G63">
        <v>0</v>
      </c>
    </row>
    <row r="64" spans="1:7" x14ac:dyDescent="0.25">
      <c r="A64" t="s">
        <v>87</v>
      </c>
      <c r="B64">
        <v>6</v>
      </c>
      <c r="C64">
        <v>0</v>
      </c>
      <c r="D64">
        <v>0</v>
      </c>
      <c r="E64">
        <v>0</v>
      </c>
      <c r="F64">
        <v>0</v>
      </c>
      <c r="G64">
        <v>6</v>
      </c>
    </row>
    <row r="65" spans="1:7" x14ac:dyDescent="0.25">
      <c r="A65" t="s">
        <v>56</v>
      </c>
      <c r="B65">
        <v>6</v>
      </c>
      <c r="C65">
        <v>0</v>
      </c>
      <c r="D65">
        <v>1</v>
      </c>
      <c r="E65">
        <v>1</v>
      </c>
      <c r="F65">
        <v>1</v>
      </c>
      <c r="G65">
        <v>3</v>
      </c>
    </row>
    <row r="66" spans="1:7" x14ac:dyDescent="0.25">
      <c r="A66" t="s">
        <v>84</v>
      </c>
      <c r="B66">
        <v>6</v>
      </c>
      <c r="C66">
        <v>1</v>
      </c>
      <c r="D66">
        <v>5</v>
      </c>
      <c r="E66">
        <v>0</v>
      </c>
      <c r="F66">
        <v>0</v>
      </c>
      <c r="G66">
        <v>0</v>
      </c>
    </row>
    <row r="67" spans="1:7" x14ac:dyDescent="0.25">
      <c r="A67" t="s">
        <v>80</v>
      </c>
      <c r="B67">
        <v>6</v>
      </c>
      <c r="C67">
        <v>2</v>
      </c>
      <c r="D67">
        <v>1</v>
      </c>
      <c r="E67">
        <v>0</v>
      </c>
      <c r="F67">
        <v>0</v>
      </c>
      <c r="G67">
        <v>3</v>
      </c>
    </row>
    <row r="68" spans="1:7" x14ac:dyDescent="0.25">
      <c r="A68" t="s">
        <v>110</v>
      </c>
      <c r="B68">
        <v>5</v>
      </c>
      <c r="C68">
        <v>0</v>
      </c>
      <c r="D68">
        <v>1</v>
      </c>
      <c r="E68">
        <v>0</v>
      </c>
      <c r="F68">
        <v>1</v>
      </c>
      <c r="G68">
        <v>3</v>
      </c>
    </row>
    <row r="69" spans="1:7" x14ac:dyDescent="0.25">
      <c r="A69" t="s">
        <v>92</v>
      </c>
      <c r="B69">
        <v>5</v>
      </c>
      <c r="C69">
        <v>0</v>
      </c>
      <c r="D69">
        <v>0</v>
      </c>
      <c r="E69">
        <v>1</v>
      </c>
      <c r="F69">
        <v>0</v>
      </c>
      <c r="G69">
        <v>4</v>
      </c>
    </row>
    <row r="70" spans="1:7" x14ac:dyDescent="0.25">
      <c r="A70" t="s">
        <v>90</v>
      </c>
      <c r="B70">
        <v>5</v>
      </c>
      <c r="C70">
        <v>0</v>
      </c>
      <c r="D70">
        <v>3</v>
      </c>
      <c r="E70">
        <v>0</v>
      </c>
      <c r="F70">
        <v>0</v>
      </c>
      <c r="G70">
        <v>2</v>
      </c>
    </row>
    <row r="71" spans="1:7" x14ac:dyDescent="0.25">
      <c r="A71" t="s">
        <v>94</v>
      </c>
      <c r="B71">
        <v>5</v>
      </c>
      <c r="C71">
        <v>0</v>
      </c>
      <c r="D71">
        <v>0</v>
      </c>
      <c r="E71">
        <v>1</v>
      </c>
      <c r="F71">
        <v>0</v>
      </c>
      <c r="G71">
        <v>4</v>
      </c>
    </row>
    <row r="72" spans="1:7" x14ac:dyDescent="0.25">
      <c r="A72" t="s">
        <v>123</v>
      </c>
      <c r="B72">
        <v>5</v>
      </c>
      <c r="C72">
        <v>5</v>
      </c>
      <c r="D72">
        <v>0</v>
      </c>
      <c r="E72">
        <v>0</v>
      </c>
      <c r="F72">
        <v>0</v>
      </c>
      <c r="G72">
        <v>0</v>
      </c>
    </row>
    <row r="73" spans="1:7" x14ac:dyDescent="0.25">
      <c r="A73" t="s">
        <v>86</v>
      </c>
      <c r="B73">
        <v>5</v>
      </c>
      <c r="C73">
        <v>0</v>
      </c>
      <c r="D73">
        <v>3</v>
      </c>
      <c r="E73">
        <v>0</v>
      </c>
      <c r="F73">
        <v>0</v>
      </c>
      <c r="G73">
        <v>2</v>
      </c>
    </row>
    <row r="74" spans="1:7" x14ac:dyDescent="0.25">
      <c r="A74" t="s">
        <v>91</v>
      </c>
      <c r="B74">
        <v>4</v>
      </c>
      <c r="C74">
        <v>1</v>
      </c>
      <c r="D74">
        <v>0</v>
      </c>
      <c r="E74">
        <v>1</v>
      </c>
      <c r="F74">
        <v>0</v>
      </c>
      <c r="G74">
        <v>2</v>
      </c>
    </row>
    <row r="75" spans="1:7" x14ac:dyDescent="0.25">
      <c r="A75" t="s">
        <v>100</v>
      </c>
      <c r="B75">
        <v>4</v>
      </c>
      <c r="C75">
        <v>0</v>
      </c>
      <c r="D75">
        <v>0</v>
      </c>
      <c r="E75">
        <v>0</v>
      </c>
      <c r="F75">
        <v>0</v>
      </c>
      <c r="G75">
        <v>4</v>
      </c>
    </row>
    <row r="76" spans="1:7" x14ac:dyDescent="0.25">
      <c r="A76" t="s">
        <v>101</v>
      </c>
      <c r="B76">
        <v>4</v>
      </c>
      <c r="C76">
        <v>4</v>
      </c>
      <c r="D76">
        <v>0</v>
      </c>
      <c r="E76">
        <v>0</v>
      </c>
      <c r="F76">
        <v>0</v>
      </c>
      <c r="G76">
        <v>0</v>
      </c>
    </row>
    <row r="77" spans="1:7" x14ac:dyDescent="0.25">
      <c r="A77" t="s">
        <v>106</v>
      </c>
      <c r="B77">
        <v>4</v>
      </c>
      <c r="C77">
        <v>0</v>
      </c>
      <c r="D77">
        <v>2</v>
      </c>
      <c r="E77">
        <v>0</v>
      </c>
      <c r="F77">
        <v>0</v>
      </c>
      <c r="G77">
        <v>2</v>
      </c>
    </row>
    <row r="78" spans="1:7" x14ac:dyDescent="0.25">
      <c r="A78" t="s">
        <v>88</v>
      </c>
      <c r="B78">
        <v>4</v>
      </c>
      <c r="C78">
        <v>0</v>
      </c>
      <c r="D78">
        <v>0</v>
      </c>
      <c r="E78">
        <v>0</v>
      </c>
      <c r="F78">
        <v>4</v>
      </c>
      <c r="G78">
        <v>0</v>
      </c>
    </row>
    <row r="79" spans="1:7" x14ac:dyDescent="0.25">
      <c r="A79" t="s">
        <v>116</v>
      </c>
      <c r="B79">
        <v>4</v>
      </c>
      <c r="C79">
        <v>4</v>
      </c>
      <c r="D79">
        <v>0</v>
      </c>
      <c r="E79">
        <v>0</v>
      </c>
      <c r="F79">
        <v>0</v>
      </c>
      <c r="G79">
        <v>0</v>
      </c>
    </row>
    <row r="80" spans="1:7" x14ac:dyDescent="0.25">
      <c r="A80" t="s">
        <v>72</v>
      </c>
      <c r="B80">
        <v>4</v>
      </c>
      <c r="C80">
        <v>0</v>
      </c>
      <c r="D80">
        <v>0</v>
      </c>
      <c r="E80">
        <v>1</v>
      </c>
      <c r="F80">
        <v>0</v>
      </c>
      <c r="G80">
        <v>3</v>
      </c>
    </row>
    <row r="81" spans="1:7" x14ac:dyDescent="0.25">
      <c r="A81" t="s">
        <v>147</v>
      </c>
      <c r="B81">
        <v>4</v>
      </c>
      <c r="C81">
        <v>4</v>
      </c>
      <c r="D81">
        <v>0</v>
      </c>
      <c r="E81">
        <v>0</v>
      </c>
      <c r="F81">
        <v>0</v>
      </c>
      <c r="G81">
        <v>0</v>
      </c>
    </row>
    <row r="82" spans="1:7" x14ac:dyDescent="0.25">
      <c r="A82" t="s">
        <v>74</v>
      </c>
      <c r="B82">
        <v>4</v>
      </c>
      <c r="C82">
        <v>1</v>
      </c>
      <c r="D82">
        <v>0</v>
      </c>
      <c r="E82">
        <v>0</v>
      </c>
      <c r="F82">
        <v>2</v>
      </c>
      <c r="G82">
        <v>1</v>
      </c>
    </row>
    <row r="83" spans="1:7" x14ac:dyDescent="0.25">
      <c r="A83" t="s">
        <v>99</v>
      </c>
      <c r="B83">
        <v>3</v>
      </c>
      <c r="C83">
        <v>0</v>
      </c>
      <c r="D83">
        <v>0</v>
      </c>
      <c r="E83">
        <v>0</v>
      </c>
      <c r="F83">
        <v>0</v>
      </c>
      <c r="G83">
        <v>3</v>
      </c>
    </row>
    <row r="84" spans="1:7" x14ac:dyDescent="0.25">
      <c r="A84" t="s">
        <v>103</v>
      </c>
      <c r="B84">
        <v>3</v>
      </c>
      <c r="C84">
        <v>0</v>
      </c>
      <c r="D84">
        <v>0</v>
      </c>
      <c r="E84">
        <v>0</v>
      </c>
      <c r="F84">
        <v>0</v>
      </c>
      <c r="G84">
        <v>3</v>
      </c>
    </row>
    <row r="85" spans="1:7" x14ac:dyDescent="0.25">
      <c r="A85" t="s">
        <v>129</v>
      </c>
      <c r="B85">
        <v>3</v>
      </c>
      <c r="C85">
        <v>0</v>
      </c>
      <c r="D85">
        <v>0</v>
      </c>
      <c r="E85">
        <v>0</v>
      </c>
      <c r="F85">
        <v>0</v>
      </c>
      <c r="G85">
        <v>3</v>
      </c>
    </row>
    <row r="86" spans="1:7" x14ac:dyDescent="0.25">
      <c r="A86" t="s">
        <v>126</v>
      </c>
      <c r="B86">
        <v>3</v>
      </c>
      <c r="C86">
        <v>0</v>
      </c>
      <c r="D86">
        <v>0</v>
      </c>
      <c r="E86">
        <v>0</v>
      </c>
      <c r="F86">
        <v>3</v>
      </c>
      <c r="G86">
        <v>0</v>
      </c>
    </row>
    <row r="87" spans="1:7" x14ac:dyDescent="0.25">
      <c r="A87" t="s">
        <v>76</v>
      </c>
      <c r="B87">
        <v>3</v>
      </c>
      <c r="C87">
        <v>3</v>
      </c>
      <c r="D87">
        <v>0</v>
      </c>
      <c r="E87">
        <v>0</v>
      </c>
      <c r="F87">
        <v>0</v>
      </c>
      <c r="G87">
        <v>0</v>
      </c>
    </row>
    <row r="88" spans="1:7" x14ac:dyDescent="0.25">
      <c r="A88" t="s">
        <v>156</v>
      </c>
      <c r="B88">
        <v>3</v>
      </c>
      <c r="C88">
        <v>0</v>
      </c>
      <c r="D88">
        <v>0</v>
      </c>
      <c r="E88">
        <v>1</v>
      </c>
      <c r="F88">
        <v>1</v>
      </c>
      <c r="G88">
        <v>1</v>
      </c>
    </row>
    <row r="89" spans="1:7" x14ac:dyDescent="0.25">
      <c r="A89" t="s">
        <v>137</v>
      </c>
      <c r="B89">
        <v>3</v>
      </c>
      <c r="C89">
        <v>3</v>
      </c>
      <c r="D89">
        <v>0</v>
      </c>
      <c r="E89">
        <v>0</v>
      </c>
      <c r="F89">
        <v>0</v>
      </c>
      <c r="G89">
        <v>0</v>
      </c>
    </row>
    <row r="90" spans="1:7" x14ac:dyDescent="0.25">
      <c r="A90" t="s">
        <v>105</v>
      </c>
      <c r="B90">
        <v>3</v>
      </c>
      <c r="C90">
        <v>0</v>
      </c>
      <c r="D90">
        <v>0</v>
      </c>
      <c r="E90">
        <v>0</v>
      </c>
      <c r="F90">
        <v>0</v>
      </c>
      <c r="G90">
        <v>3</v>
      </c>
    </row>
    <row r="91" spans="1:7" x14ac:dyDescent="0.25">
      <c r="A91" t="s">
        <v>115</v>
      </c>
      <c r="B91">
        <v>3</v>
      </c>
      <c r="C91">
        <v>0</v>
      </c>
      <c r="D91">
        <v>1</v>
      </c>
      <c r="E91">
        <v>0</v>
      </c>
      <c r="F91">
        <v>1</v>
      </c>
      <c r="G91">
        <v>1</v>
      </c>
    </row>
    <row r="92" spans="1:7" x14ac:dyDescent="0.25">
      <c r="A92" t="s">
        <v>122</v>
      </c>
      <c r="B92">
        <v>2</v>
      </c>
      <c r="C92">
        <v>2</v>
      </c>
      <c r="D92">
        <v>0</v>
      </c>
      <c r="E92">
        <v>0</v>
      </c>
      <c r="F92">
        <v>0</v>
      </c>
      <c r="G92">
        <v>0</v>
      </c>
    </row>
    <row r="93" spans="1:7" x14ac:dyDescent="0.25">
      <c r="A93" t="s">
        <v>102</v>
      </c>
      <c r="B93">
        <v>2</v>
      </c>
      <c r="C93">
        <v>0</v>
      </c>
      <c r="D93">
        <v>0</v>
      </c>
      <c r="E93">
        <v>1</v>
      </c>
      <c r="F93">
        <v>1</v>
      </c>
      <c r="G93">
        <v>0</v>
      </c>
    </row>
    <row r="94" spans="1:7" x14ac:dyDescent="0.25">
      <c r="A94" t="s">
        <v>114</v>
      </c>
      <c r="B94">
        <v>2</v>
      </c>
      <c r="C94">
        <v>0</v>
      </c>
      <c r="D94">
        <v>2</v>
      </c>
      <c r="E94">
        <v>0</v>
      </c>
      <c r="F94">
        <v>0</v>
      </c>
      <c r="G94">
        <v>0</v>
      </c>
    </row>
    <row r="95" spans="1:7" x14ac:dyDescent="0.25">
      <c r="A95" t="s">
        <v>124</v>
      </c>
      <c r="B95">
        <v>2</v>
      </c>
      <c r="C95">
        <v>0</v>
      </c>
      <c r="D95">
        <v>2</v>
      </c>
      <c r="E95">
        <v>0</v>
      </c>
      <c r="F95">
        <v>0</v>
      </c>
      <c r="G95">
        <v>0</v>
      </c>
    </row>
    <row r="96" spans="1:7" x14ac:dyDescent="0.25">
      <c r="A96" t="s">
        <v>113</v>
      </c>
      <c r="B96">
        <v>2</v>
      </c>
      <c r="C96">
        <v>0</v>
      </c>
      <c r="D96">
        <v>0</v>
      </c>
      <c r="E96">
        <v>0</v>
      </c>
      <c r="F96">
        <v>0</v>
      </c>
      <c r="G96">
        <v>2</v>
      </c>
    </row>
    <row r="97" spans="1:7" x14ac:dyDescent="0.25">
      <c r="A97" t="s">
        <v>149</v>
      </c>
      <c r="B97">
        <v>2</v>
      </c>
      <c r="C97">
        <v>2</v>
      </c>
      <c r="D97">
        <v>0</v>
      </c>
      <c r="E97">
        <v>0</v>
      </c>
      <c r="F97">
        <v>0</v>
      </c>
      <c r="G97">
        <v>0</v>
      </c>
    </row>
    <row r="98" spans="1:7" x14ac:dyDescent="0.25">
      <c r="A98" t="s">
        <v>150</v>
      </c>
      <c r="B98">
        <v>2</v>
      </c>
      <c r="C98">
        <v>0</v>
      </c>
      <c r="D98">
        <v>0</v>
      </c>
      <c r="E98">
        <v>0</v>
      </c>
      <c r="F98">
        <v>1</v>
      </c>
      <c r="G98">
        <v>1</v>
      </c>
    </row>
    <row r="99" spans="1:7" x14ac:dyDescent="0.25">
      <c r="A99" t="s">
        <v>82</v>
      </c>
      <c r="B99">
        <v>2</v>
      </c>
      <c r="C99">
        <v>0</v>
      </c>
      <c r="D99">
        <v>2</v>
      </c>
      <c r="E99">
        <v>0</v>
      </c>
      <c r="F99">
        <v>0</v>
      </c>
      <c r="G99">
        <v>0</v>
      </c>
    </row>
    <row r="100" spans="1:7" x14ac:dyDescent="0.25">
      <c r="A100" t="s">
        <v>133</v>
      </c>
      <c r="B100">
        <v>2</v>
      </c>
      <c r="C100">
        <v>2</v>
      </c>
      <c r="D100">
        <v>0</v>
      </c>
      <c r="E100">
        <v>0</v>
      </c>
      <c r="F100">
        <v>0</v>
      </c>
      <c r="G100">
        <v>0</v>
      </c>
    </row>
    <row r="101" spans="1:7" x14ac:dyDescent="0.25">
      <c r="A101" t="s">
        <v>93</v>
      </c>
      <c r="B101">
        <v>2</v>
      </c>
      <c r="C101">
        <v>0</v>
      </c>
      <c r="D101">
        <v>0</v>
      </c>
      <c r="E101">
        <v>0</v>
      </c>
      <c r="F101">
        <v>1</v>
      </c>
      <c r="G101">
        <v>1</v>
      </c>
    </row>
    <row r="102" spans="1:7" x14ac:dyDescent="0.25">
      <c r="A102" t="s">
        <v>119</v>
      </c>
      <c r="B102">
        <v>2</v>
      </c>
      <c r="C102">
        <v>2</v>
      </c>
      <c r="D102">
        <v>0</v>
      </c>
      <c r="E102">
        <v>0</v>
      </c>
      <c r="F102">
        <v>0</v>
      </c>
      <c r="G102">
        <v>0</v>
      </c>
    </row>
    <row r="103" spans="1:7" x14ac:dyDescent="0.25">
      <c r="A103" t="s">
        <v>141</v>
      </c>
      <c r="B103">
        <v>2</v>
      </c>
      <c r="C103">
        <v>0</v>
      </c>
      <c r="D103">
        <v>0</v>
      </c>
      <c r="E103">
        <v>0</v>
      </c>
      <c r="F103">
        <v>2</v>
      </c>
      <c r="G103">
        <v>0</v>
      </c>
    </row>
    <row r="104" spans="1:7" x14ac:dyDescent="0.25">
      <c r="A104" t="s">
        <v>112</v>
      </c>
      <c r="B104">
        <v>2</v>
      </c>
      <c r="C104">
        <v>2</v>
      </c>
      <c r="D104">
        <v>0</v>
      </c>
      <c r="E104">
        <v>0</v>
      </c>
      <c r="F104">
        <v>0</v>
      </c>
      <c r="G104">
        <v>0</v>
      </c>
    </row>
    <row r="105" spans="1:7" x14ac:dyDescent="0.25">
      <c r="A105" t="s">
        <v>171</v>
      </c>
      <c r="B105">
        <v>2</v>
      </c>
      <c r="C105">
        <v>0</v>
      </c>
      <c r="D105">
        <v>0</v>
      </c>
      <c r="E105">
        <v>1</v>
      </c>
      <c r="F105">
        <v>0</v>
      </c>
      <c r="G105">
        <v>1</v>
      </c>
    </row>
    <row r="106" spans="1:7" x14ac:dyDescent="0.25">
      <c r="A106" t="s">
        <v>127</v>
      </c>
      <c r="B106">
        <v>2</v>
      </c>
      <c r="C106">
        <v>0</v>
      </c>
      <c r="D106">
        <v>2</v>
      </c>
      <c r="E106">
        <v>0</v>
      </c>
      <c r="F106">
        <v>0</v>
      </c>
      <c r="G106">
        <v>0</v>
      </c>
    </row>
    <row r="107" spans="1:7" x14ac:dyDescent="0.25">
      <c r="A107" t="s">
        <v>134</v>
      </c>
      <c r="B107">
        <v>2</v>
      </c>
      <c r="C107">
        <v>2</v>
      </c>
      <c r="D107">
        <v>0</v>
      </c>
      <c r="E107">
        <v>0</v>
      </c>
      <c r="F107">
        <v>0</v>
      </c>
      <c r="G107">
        <v>0</v>
      </c>
    </row>
    <row r="108" spans="1:7" x14ac:dyDescent="0.25">
      <c r="A108" t="s">
        <v>159</v>
      </c>
      <c r="B108">
        <v>2</v>
      </c>
      <c r="C108">
        <v>2</v>
      </c>
      <c r="D108">
        <v>0</v>
      </c>
      <c r="E108">
        <v>0</v>
      </c>
      <c r="F108">
        <v>0</v>
      </c>
      <c r="G108">
        <v>0</v>
      </c>
    </row>
    <row r="109" spans="1:7" x14ac:dyDescent="0.25">
      <c r="A109" t="s">
        <v>142</v>
      </c>
      <c r="B109">
        <v>2</v>
      </c>
      <c r="C109">
        <v>1</v>
      </c>
      <c r="D109">
        <v>0</v>
      </c>
      <c r="E109">
        <v>1</v>
      </c>
      <c r="F109">
        <v>0</v>
      </c>
      <c r="G109">
        <v>0</v>
      </c>
    </row>
    <row r="110" spans="1:7" x14ac:dyDescent="0.25">
      <c r="A110" t="s">
        <v>139</v>
      </c>
      <c r="B110">
        <v>2</v>
      </c>
      <c r="C110">
        <v>0</v>
      </c>
      <c r="D110">
        <v>0</v>
      </c>
      <c r="E110">
        <v>0</v>
      </c>
      <c r="F110">
        <v>0</v>
      </c>
      <c r="G110">
        <v>2</v>
      </c>
    </row>
    <row r="111" spans="1:7" x14ac:dyDescent="0.25">
      <c r="A111" t="s">
        <v>135</v>
      </c>
      <c r="B111">
        <v>2</v>
      </c>
      <c r="C111">
        <v>0</v>
      </c>
      <c r="D111">
        <v>0</v>
      </c>
      <c r="E111">
        <v>0</v>
      </c>
      <c r="F111">
        <v>0</v>
      </c>
      <c r="G111">
        <v>2</v>
      </c>
    </row>
    <row r="112" spans="1:7" x14ac:dyDescent="0.25">
      <c r="A112" t="s">
        <v>172</v>
      </c>
      <c r="B112">
        <v>1</v>
      </c>
      <c r="C112">
        <v>1</v>
      </c>
      <c r="D112">
        <v>0</v>
      </c>
      <c r="E112">
        <v>0</v>
      </c>
      <c r="F112">
        <v>0</v>
      </c>
      <c r="G112">
        <v>0</v>
      </c>
    </row>
    <row r="113" spans="1:7" x14ac:dyDescent="0.25">
      <c r="A113" t="s">
        <v>148</v>
      </c>
      <c r="B113">
        <v>1</v>
      </c>
      <c r="C113">
        <v>1</v>
      </c>
      <c r="D113">
        <v>0</v>
      </c>
      <c r="E113">
        <v>0</v>
      </c>
      <c r="F113">
        <v>0</v>
      </c>
      <c r="G113">
        <v>0</v>
      </c>
    </row>
    <row r="114" spans="1:7" x14ac:dyDescent="0.25">
      <c r="A114" t="s">
        <v>143</v>
      </c>
      <c r="B114">
        <v>1</v>
      </c>
      <c r="C114">
        <v>0</v>
      </c>
      <c r="D114">
        <v>0</v>
      </c>
      <c r="E114">
        <v>0</v>
      </c>
      <c r="F114">
        <v>0</v>
      </c>
      <c r="G114">
        <v>1</v>
      </c>
    </row>
    <row r="115" spans="1:7" x14ac:dyDescent="0.25">
      <c r="A115" t="s">
        <v>131</v>
      </c>
      <c r="B115">
        <v>1</v>
      </c>
      <c r="C115">
        <v>0</v>
      </c>
      <c r="D115">
        <v>0</v>
      </c>
      <c r="E115">
        <v>0</v>
      </c>
      <c r="F115">
        <v>1</v>
      </c>
      <c r="G115">
        <v>0</v>
      </c>
    </row>
    <row r="116" spans="1:7" x14ac:dyDescent="0.25">
      <c r="A116" t="s">
        <v>190</v>
      </c>
      <c r="B116">
        <v>1</v>
      </c>
      <c r="C116">
        <v>0</v>
      </c>
      <c r="D116">
        <v>1</v>
      </c>
      <c r="E116">
        <v>0</v>
      </c>
      <c r="F116">
        <v>0</v>
      </c>
      <c r="G116">
        <v>0</v>
      </c>
    </row>
    <row r="117" spans="1:7" x14ac:dyDescent="0.25">
      <c r="A117" t="s">
        <v>140</v>
      </c>
      <c r="B117">
        <v>1</v>
      </c>
      <c r="C117">
        <v>0</v>
      </c>
      <c r="D117">
        <v>0</v>
      </c>
      <c r="E117">
        <v>1</v>
      </c>
      <c r="F117">
        <v>0</v>
      </c>
      <c r="G117">
        <v>0</v>
      </c>
    </row>
    <row r="118" spans="1:7" x14ac:dyDescent="0.25">
      <c r="A118" t="s">
        <v>154</v>
      </c>
      <c r="B118">
        <v>1</v>
      </c>
      <c r="C118">
        <v>0</v>
      </c>
      <c r="D118">
        <v>0</v>
      </c>
      <c r="E118">
        <v>0</v>
      </c>
      <c r="F118">
        <v>0</v>
      </c>
      <c r="G118">
        <v>1</v>
      </c>
    </row>
    <row r="119" spans="1:7" x14ac:dyDescent="0.25">
      <c r="A119" t="s">
        <v>128</v>
      </c>
      <c r="B119">
        <v>1</v>
      </c>
      <c r="C119">
        <v>0</v>
      </c>
      <c r="D119">
        <v>0</v>
      </c>
      <c r="E119">
        <v>0</v>
      </c>
      <c r="F119">
        <v>0</v>
      </c>
      <c r="G119">
        <v>1</v>
      </c>
    </row>
    <row r="120" spans="1:7" x14ac:dyDescent="0.25">
      <c r="A120" t="s">
        <v>96</v>
      </c>
      <c r="B120">
        <v>1</v>
      </c>
      <c r="C120">
        <v>0</v>
      </c>
      <c r="D120">
        <v>0</v>
      </c>
      <c r="E120">
        <v>0</v>
      </c>
      <c r="F120">
        <v>0</v>
      </c>
      <c r="G120">
        <v>1</v>
      </c>
    </row>
    <row r="121" spans="1:7" x14ac:dyDescent="0.25">
      <c r="A121" t="s">
        <v>161</v>
      </c>
      <c r="B121">
        <v>1</v>
      </c>
      <c r="C121">
        <v>1</v>
      </c>
      <c r="D121">
        <v>0</v>
      </c>
      <c r="E121">
        <v>0</v>
      </c>
      <c r="F121">
        <v>0</v>
      </c>
      <c r="G121">
        <v>0</v>
      </c>
    </row>
    <row r="122" spans="1:7" x14ac:dyDescent="0.25">
      <c r="A122" t="s">
        <v>130</v>
      </c>
      <c r="B122">
        <v>1</v>
      </c>
      <c r="C122">
        <v>0</v>
      </c>
      <c r="D122">
        <v>0</v>
      </c>
      <c r="E122">
        <v>0</v>
      </c>
      <c r="F122">
        <v>1</v>
      </c>
      <c r="G122">
        <v>0</v>
      </c>
    </row>
    <row r="123" spans="1:7" x14ac:dyDescent="0.25">
      <c r="A123" t="s">
        <v>155</v>
      </c>
      <c r="B123">
        <v>1</v>
      </c>
      <c r="C123">
        <v>1</v>
      </c>
      <c r="D123">
        <v>0</v>
      </c>
      <c r="E123">
        <v>0</v>
      </c>
      <c r="F123">
        <v>0</v>
      </c>
      <c r="G123">
        <v>0</v>
      </c>
    </row>
    <row r="124" spans="1:7" x14ac:dyDescent="0.25">
      <c r="A124" t="s">
        <v>144</v>
      </c>
      <c r="B124">
        <v>1</v>
      </c>
      <c r="C124">
        <v>0</v>
      </c>
      <c r="D124">
        <v>0</v>
      </c>
      <c r="E124">
        <v>0</v>
      </c>
      <c r="F124">
        <v>1</v>
      </c>
      <c r="G124">
        <v>0</v>
      </c>
    </row>
    <row r="125" spans="1:7" x14ac:dyDescent="0.25">
      <c r="A125" t="s">
        <v>132</v>
      </c>
      <c r="B125">
        <v>1</v>
      </c>
      <c r="C125">
        <v>0</v>
      </c>
      <c r="D125">
        <v>0</v>
      </c>
      <c r="E125">
        <v>0</v>
      </c>
      <c r="F125">
        <v>0</v>
      </c>
      <c r="G125">
        <v>1</v>
      </c>
    </row>
    <row r="126" spans="1:7" x14ac:dyDescent="0.25">
      <c r="A126" t="s">
        <v>162</v>
      </c>
      <c r="B126">
        <v>1</v>
      </c>
      <c r="C126">
        <v>0</v>
      </c>
      <c r="D126">
        <v>0</v>
      </c>
      <c r="E126">
        <v>0</v>
      </c>
      <c r="F126">
        <v>0</v>
      </c>
      <c r="G126">
        <v>1</v>
      </c>
    </row>
    <row r="127" spans="1:7" x14ac:dyDescent="0.25">
      <c r="A127" t="s">
        <v>163</v>
      </c>
      <c r="B127">
        <v>1</v>
      </c>
      <c r="C127">
        <v>1</v>
      </c>
      <c r="D127">
        <v>0</v>
      </c>
      <c r="E127">
        <v>0</v>
      </c>
      <c r="F127">
        <v>0</v>
      </c>
      <c r="G127">
        <v>0</v>
      </c>
    </row>
    <row r="128" spans="1:7" x14ac:dyDescent="0.25">
      <c r="A128" t="s">
        <v>191</v>
      </c>
      <c r="B128">
        <v>1</v>
      </c>
      <c r="C128">
        <v>1</v>
      </c>
      <c r="D128">
        <v>0</v>
      </c>
      <c r="E128">
        <v>0</v>
      </c>
      <c r="F128">
        <v>0</v>
      </c>
      <c r="G128">
        <v>0</v>
      </c>
    </row>
    <row r="129" spans="1:7" x14ac:dyDescent="0.25">
      <c r="A129" t="s">
        <v>151</v>
      </c>
      <c r="B129">
        <v>1</v>
      </c>
      <c r="C129">
        <v>1</v>
      </c>
      <c r="D129">
        <v>0</v>
      </c>
      <c r="E129">
        <v>0</v>
      </c>
      <c r="F129">
        <v>0</v>
      </c>
      <c r="G129">
        <v>0</v>
      </c>
    </row>
    <row r="130" spans="1:7" x14ac:dyDescent="0.25">
      <c r="A130" t="s">
        <v>104</v>
      </c>
      <c r="B130">
        <v>1</v>
      </c>
      <c r="C130">
        <v>0</v>
      </c>
      <c r="D130">
        <v>1</v>
      </c>
      <c r="E130">
        <v>0</v>
      </c>
      <c r="F130">
        <v>0</v>
      </c>
      <c r="G130">
        <v>0</v>
      </c>
    </row>
    <row r="131" spans="1:7" x14ac:dyDescent="0.25">
      <c r="A131" t="s">
        <v>146</v>
      </c>
      <c r="B131">
        <v>1</v>
      </c>
      <c r="C131">
        <v>0</v>
      </c>
      <c r="D131">
        <v>0</v>
      </c>
      <c r="E131">
        <v>0</v>
      </c>
      <c r="F131">
        <v>0</v>
      </c>
      <c r="G131">
        <v>1</v>
      </c>
    </row>
    <row r="132" spans="1:7" x14ac:dyDescent="0.25">
      <c r="A132" t="s">
        <v>164</v>
      </c>
      <c r="B132">
        <v>1</v>
      </c>
      <c r="C132">
        <v>0</v>
      </c>
      <c r="D132">
        <v>0</v>
      </c>
      <c r="E132">
        <v>0</v>
      </c>
      <c r="F132">
        <v>1</v>
      </c>
      <c r="G132">
        <v>0</v>
      </c>
    </row>
    <row r="133" spans="1:7" x14ac:dyDescent="0.25">
      <c r="A133" t="s">
        <v>192</v>
      </c>
      <c r="B133">
        <v>1</v>
      </c>
      <c r="C133">
        <v>0</v>
      </c>
      <c r="D133">
        <v>0</v>
      </c>
      <c r="E133">
        <v>0</v>
      </c>
      <c r="F133">
        <v>1</v>
      </c>
      <c r="G133">
        <v>0</v>
      </c>
    </row>
    <row r="134" spans="1:7" x14ac:dyDescent="0.25">
      <c r="A134" t="s">
        <v>165</v>
      </c>
      <c r="B134">
        <v>1</v>
      </c>
      <c r="C134">
        <v>1</v>
      </c>
      <c r="D134">
        <v>0</v>
      </c>
      <c r="E134">
        <v>0</v>
      </c>
      <c r="F134">
        <v>0</v>
      </c>
      <c r="G134">
        <v>0</v>
      </c>
    </row>
    <row r="135" spans="1:7" x14ac:dyDescent="0.25">
      <c r="A135" t="s">
        <v>120</v>
      </c>
      <c r="B135">
        <v>1</v>
      </c>
      <c r="C135">
        <v>0</v>
      </c>
      <c r="D135">
        <v>1</v>
      </c>
      <c r="E135">
        <v>0</v>
      </c>
      <c r="F135">
        <v>0</v>
      </c>
      <c r="G135">
        <v>0</v>
      </c>
    </row>
    <row r="136" spans="1:7" x14ac:dyDescent="0.25">
      <c r="A136" t="s">
        <v>121</v>
      </c>
      <c r="B136">
        <v>1</v>
      </c>
      <c r="C136">
        <v>1</v>
      </c>
      <c r="D136">
        <v>0</v>
      </c>
      <c r="E136">
        <v>0</v>
      </c>
      <c r="F136">
        <v>0</v>
      </c>
      <c r="G136">
        <v>0</v>
      </c>
    </row>
    <row r="137" spans="1:7" x14ac:dyDescent="0.25">
      <c r="A137" t="s">
        <v>136</v>
      </c>
      <c r="B137">
        <v>1</v>
      </c>
      <c r="C137">
        <v>1</v>
      </c>
      <c r="D137">
        <v>0</v>
      </c>
      <c r="E137">
        <v>0</v>
      </c>
      <c r="F137">
        <v>0</v>
      </c>
      <c r="G137">
        <v>0</v>
      </c>
    </row>
    <row r="138" spans="1:7" x14ac:dyDescent="0.25">
      <c r="A138" t="s">
        <v>173</v>
      </c>
      <c r="B138">
        <v>1</v>
      </c>
      <c r="C138">
        <v>1</v>
      </c>
      <c r="D138">
        <v>0</v>
      </c>
      <c r="E138">
        <v>0</v>
      </c>
      <c r="F138">
        <v>0</v>
      </c>
      <c r="G138">
        <v>0</v>
      </c>
    </row>
    <row r="139" spans="1:7" x14ac:dyDescent="0.25">
      <c r="A139" t="s">
        <v>166</v>
      </c>
      <c r="B139">
        <v>1</v>
      </c>
      <c r="C139">
        <v>1</v>
      </c>
      <c r="D139">
        <v>0</v>
      </c>
      <c r="E139">
        <v>0</v>
      </c>
      <c r="F139">
        <v>0</v>
      </c>
      <c r="G139">
        <v>0</v>
      </c>
    </row>
    <row r="140" spans="1:7" x14ac:dyDescent="0.25">
      <c r="A140" t="s">
        <v>193</v>
      </c>
      <c r="B140">
        <v>1</v>
      </c>
      <c r="C140">
        <v>1</v>
      </c>
      <c r="D140">
        <v>0</v>
      </c>
      <c r="E140">
        <v>0</v>
      </c>
      <c r="F140">
        <v>0</v>
      </c>
      <c r="G140">
        <v>0</v>
      </c>
    </row>
    <row r="141" spans="1:7" x14ac:dyDescent="0.25">
      <c r="A141" t="s">
        <v>167</v>
      </c>
      <c r="B141">
        <v>1</v>
      </c>
      <c r="C141">
        <v>0</v>
      </c>
      <c r="D141">
        <v>0</v>
      </c>
      <c r="E141">
        <v>1</v>
      </c>
      <c r="F141">
        <v>0</v>
      </c>
      <c r="G141">
        <v>0</v>
      </c>
    </row>
    <row r="142" spans="1:7" x14ac:dyDescent="0.25">
      <c r="A142" t="s">
        <v>157</v>
      </c>
      <c r="B142">
        <v>1</v>
      </c>
      <c r="C142">
        <v>0</v>
      </c>
      <c r="D142">
        <v>0</v>
      </c>
      <c r="E142">
        <v>0</v>
      </c>
      <c r="F142">
        <v>1</v>
      </c>
      <c r="G142">
        <v>0</v>
      </c>
    </row>
    <row r="143" spans="1:7" x14ac:dyDescent="0.25">
      <c r="A143" t="s">
        <v>138</v>
      </c>
      <c r="B143">
        <v>1</v>
      </c>
      <c r="C143">
        <v>0</v>
      </c>
      <c r="D143">
        <v>0</v>
      </c>
      <c r="E143">
        <v>0</v>
      </c>
      <c r="F143">
        <v>0</v>
      </c>
      <c r="G143">
        <v>1</v>
      </c>
    </row>
    <row r="144" spans="1:7" x14ac:dyDescent="0.25">
      <c r="A144" t="s">
        <v>168</v>
      </c>
      <c r="B144">
        <v>1</v>
      </c>
      <c r="C144">
        <v>1</v>
      </c>
      <c r="D144">
        <v>0</v>
      </c>
      <c r="E144">
        <v>0</v>
      </c>
      <c r="F144">
        <v>0</v>
      </c>
      <c r="G144">
        <v>0</v>
      </c>
    </row>
    <row r="145" spans="1:7" x14ac:dyDescent="0.25">
      <c r="A145" t="s">
        <v>158</v>
      </c>
      <c r="B145">
        <v>1</v>
      </c>
      <c r="C145">
        <v>0</v>
      </c>
      <c r="D145">
        <v>0</v>
      </c>
      <c r="E145">
        <v>1</v>
      </c>
      <c r="F145">
        <v>0</v>
      </c>
      <c r="G145">
        <v>0</v>
      </c>
    </row>
    <row r="146" spans="1:7" x14ac:dyDescent="0.25">
      <c r="A146" t="s">
        <v>107</v>
      </c>
      <c r="B146">
        <v>1</v>
      </c>
      <c r="C146">
        <v>0</v>
      </c>
      <c r="D146">
        <v>0</v>
      </c>
      <c r="E146">
        <v>0</v>
      </c>
      <c r="F146">
        <v>0</v>
      </c>
      <c r="G146">
        <v>1</v>
      </c>
    </row>
    <row r="147" spans="1:7" x14ac:dyDescent="0.25">
      <c r="A147" t="s">
        <v>117</v>
      </c>
      <c r="B147">
        <v>1</v>
      </c>
      <c r="C147">
        <v>0</v>
      </c>
      <c r="D147">
        <v>0</v>
      </c>
      <c r="E147">
        <v>0</v>
      </c>
      <c r="F147">
        <v>1</v>
      </c>
      <c r="G147">
        <v>0</v>
      </c>
    </row>
    <row r="148" spans="1:7" x14ac:dyDescent="0.25">
      <c r="A148" t="s">
        <v>169</v>
      </c>
      <c r="B148">
        <v>1</v>
      </c>
      <c r="C148">
        <v>1</v>
      </c>
      <c r="D148">
        <v>0</v>
      </c>
      <c r="E148">
        <v>0</v>
      </c>
      <c r="F148">
        <v>0</v>
      </c>
      <c r="G148">
        <v>0</v>
      </c>
    </row>
    <row r="149" spans="1:7" x14ac:dyDescent="0.25">
      <c r="A149" t="s">
        <v>160</v>
      </c>
      <c r="B149">
        <v>1</v>
      </c>
      <c r="C149">
        <v>0</v>
      </c>
      <c r="D149">
        <v>0</v>
      </c>
      <c r="E149">
        <v>1</v>
      </c>
      <c r="F149">
        <v>0</v>
      </c>
      <c r="G149">
        <v>0</v>
      </c>
    </row>
    <row r="150" spans="1:7" x14ac:dyDescent="0.25">
      <c r="A150" t="s">
        <v>108</v>
      </c>
      <c r="B150">
        <v>1</v>
      </c>
      <c r="C150">
        <v>0</v>
      </c>
      <c r="D150">
        <v>1</v>
      </c>
      <c r="E150">
        <v>0</v>
      </c>
      <c r="F150">
        <v>0</v>
      </c>
      <c r="G150">
        <v>0</v>
      </c>
    </row>
    <row r="151" spans="1:7" x14ac:dyDescent="0.25">
      <c r="A151" t="s">
        <v>152</v>
      </c>
      <c r="B151">
        <v>1</v>
      </c>
      <c r="C151">
        <v>0</v>
      </c>
      <c r="D151">
        <v>0</v>
      </c>
      <c r="E151">
        <v>0</v>
      </c>
      <c r="F151">
        <v>0</v>
      </c>
      <c r="G151">
        <v>1</v>
      </c>
    </row>
    <row r="152" spans="1:7" x14ac:dyDescent="0.25">
      <c r="A152" t="s">
        <v>153</v>
      </c>
      <c r="B152">
        <v>1</v>
      </c>
      <c r="C152">
        <v>1</v>
      </c>
      <c r="D152">
        <v>0</v>
      </c>
      <c r="E152">
        <v>0</v>
      </c>
      <c r="F152">
        <v>0</v>
      </c>
      <c r="G152">
        <v>0</v>
      </c>
    </row>
    <row r="153" spans="1:7" x14ac:dyDescent="0.25">
      <c r="A153" t="s">
        <v>170</v>
      </c>
      <c r="B153">
        <v>1</v>
      </c>
      <c r="C153">
        <v>0</v>
      </c>
      <c r="D153">
        <v>1</v>
      </c>
      <c r="E153">
        <v>0</v>
      </c>
      <c r="F153">
        <v>0</v>
      </c>
      <c r="G153">
        <v>0</v>
      </c>
    </row>
    <row r="154" spans="1:7" x14ac:dyDescent="0.25">
      <c r="A154" t="s">
        <v>145</v>
      </c>
      <c r="B154">
        <v>1</v>
      </c>
      <c r="C154">
        <v>0</v>
      </c>
      <c r="D154">
        <v>0</v>
      </c>
      <c r="E154">
        <v>0</v>
      </c>
      <c r="F154">
        <v>1</v>
      </c>
      <c r="G154">
        <v>0</v>
      </c>
    </row>
    <row r="155" spans="1:7" x14ac:dyDescent="0.25">
      <c r="A155" t="s">
        <v>109</v>
      </c>
      <c r="B155">
        <v>1</v>
      </c>
      <c r="C155">
        <v>1</v>
      </c>
      <c r="D155">
        <v>0</v>
      </c>
      <c r="E155">
        <v>0</v>
      </c>
      <c r="F155">
        <v>0</v>
      </c>
      <c r="G155">
        <v>0</v>
      </c>
    </row>
  </sheetData>
  <mergeCells count="1">
    <mergeCell ref="A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20"/>
  <sheetViews>
    <sheetView workbookViewId="0">
      <selection sqref="A1:B1"/>
    </sheetView>
  </sheetViews>
  <sheetFormatPr defaultRowHeight="15" x14ac:dyDescent="0.25"/>
  <cols>
    <col min="1" max="1" width="50.7109375" customWidth="1"/>
  </cols>
  <sheetData>
    <row r="1" spans="1:2" x14ac:dyDescent="0.25">
      <c r="A1" s="3" t="s">
        <v>219</v>
      </c>
      <c r="B1" s="3"/>
    </row>
    <row r="2" spans="1:2" x14ac:dyDescent="0.25">
      <c r="A2" t="s">
        <v>7</v>
      </c>
      <c r="B2" t="s">
        <v>8</v>
      </c>
    </row>
    <row r="3" spans="1:2" x14ac:dyDescent="0.25">
      <c r="A3" t="s">
        <v>9</v>
      </c>
      <c r="B3">
        <v>3706</v>
      </c>
    </row>
    <row r="4" spans="1:2" x14ac:dyDescent="0.25">
      <c r="A4" t="s">
        <v>10</v>
      </c>
      <c r="B4">
        <v>1033</v>
      </c>
    </row>
    <row r="5" spans="1:2" x14ac:dyDescent="0.25">
      <c r="A5" t="s">
        <v>11</v>
      </c>
      <c r="B5">
        <v>477</v>
      </c>
    </row>
    <row r="6" spans="1:2" x14ac:dyDescent="0.25">
      <c r="A6" t="s">
        <v>13</v>
      </c>
      <c r="B6">
        <v>24</v>
      </c>
    </row>
    <row r="7" spans="1:2" x14ac:dyDescent="0.25">
      <c r="A7" t="s">
        <v>15</v>
      </c>
      <c r="B7">
        <v>8</v>
      </c>
    </row>
    <row r="8" spans="1:2" x14ac:dyDescent="0.25">
      <c r="A8" t="s">
        <v>12</v>
      </c>
      <c r="B8">
        <v>4</v>
      </c>
    </row>
    <row r="9" spans="1:2" x14ac:dyDescent="0.25">
      <c r="A9" t="s">
        <v>17</v>
      </c>
      <c r="B9">
        <v>3</v>
      </c>
    </row>
    <row r="10" spans="1:2" x14ac:dyDescent="0.25">
      <c r="A10" t="s">
        <v>14</v>
      </c>
      <c r="B10">
        <v>2</v>
      </c>
    </row>
    <row r="11" spans="1:2" x14ac:dyDescent="0.25">
      <c r="A11" t="s">
        <v>19</v>
      </c>
      <c r="B11">
        <v>2</v>
      </c>
    </row>
    <row r="12" spans="1:2" x14ac:dyDescent="0.25">
      <c r="A12" t="s">
        <v>18</v>
      </c>
      <c r="B12">
        <v>2</v>
      </c>
    </row>
    <row r="13" spans="1:2" x14ac:dyDescent="0.25">
      <c r="A13" t="s">
        <v>16</v>
      </c>
      <c r="B13">
        <v>2</v>
      </c>
    </row>
    <row r="14" spans="1:2" x14ac:dyDescent="0.25">
      <c r="A14" t="s">
        <v>20</v>
      </c>
      <c r="B14">
        <v>1</v>
      </c>
    </row>
    <row r="16" spans="1:2" x14ac:dyDescent="0.25">
      <c r="A16" t="s">
        <v>234</v>
      </c>
      <c r="B16" t="s">
        <v>195</v>
      </c>
    </row>
    <row r="17" spans="1:3" x14ac:dyDescent="0.25">
      <c r="A17" t="s">
        <v>235</v>
      </c>
      <c r="B17">
        <f>B3</f>
        <v>3706</v>
      </c>
      <c r="C17" s="1">
        <f>B17/SUM(B$17:B$20)</f>
        <v>0.70402735562310026</v>
      </c>
    </row>
    <row r="18" spans="1:3" x14ac:dyDescent="0.25">
      <c r="A18" t="s">
        <v>236</v>
      </c>
      <c r="B18">
        <f>B4</f>
        <v>1033</v>
      </c>
      <c r="C18" s="1">
        <f t="shared" ref="C18:C20" si="0">B18/SUM(B$17:B$20)</f>
        <v>0.1962386018237082</v>
      </c>
    </row>
    <row r="19" spans="1:3" x14ac:dyDescent="0.25">
      <c r="A19" t="s">
        <v>237</v>
      </c>
      <c r="B19">
        <f>B5</f>
        <v>477</v>
      </c>
      <c r="C19" s="1">
        <f t="shared" si="0"/>
        <v>9.0615501519756836E-2</v>
      </c>
    </row>
    <row r="20" spans="1:3" x14ac:dyDescent="0.25">
      <c r="A20" t="s">
        <v>238</v>
      </c>
      <c r="B20">
        <f>SUM(B6:B14)</f>
        <v>48</v>
      </c>
      <c r="C20" s="1">
        <f t="shared" si="0"/>
        <v>9.11854103343465E-3</v>
      </c>
    </row>
  </sheetData>
  <mergeCells count="1">
    <mergeCell ref="A1:B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05"/>
  <sheetViews>
    <sheetView workbookViewId="0">
      <selection sqref="A1:H1"/>
    </sheetView>
  </sheetViews>
  <sheetFormatPr defaultRowHeight="15" x14ac:dyDescent="0.25"/>
  <cols>
    <col min="1" max="1" width="50.7109375" customWidth="1"/>
  </cols>
  <sheetData>
    <row r="1" spans="1:8" x14ac:dyDescent="0.25">
      <c r="A1" s="3" t="s">
        <v>219</v>
      </c>
      <c r="B1" s="3"/>
      <c r="C1" s="3"/>
      <c r="D1" s="3"/>
      <c r="E1" s="3"/>
      <c r="F1" s="3"/>
      <c r="G1" s="3"/>
      <c r="H1" s="3"/>
    </row>
    <row r="2" spans="1:8" x14ac:dyDescent="0.25">
      <c r="A2" t="s">
        <v>182</v>
      </c>
      <c r="B2" t="s">
        <v>175</v>
      </c>
      <c r="C2" t="s">
        <v>176</v>
      </c>
      <c r="D2" t="s">
        <v>177</v>
      </c>
      <c r="E2" t="s">
        <v>178</v>
      </c>
      <c r="F2" t="s">
        <v>179</v>
      </c>
      <c r="G2" t="s">
        <v>180</v>
      </c>
      <c r="H2" t="s">
        <v>181</v>
      </c>
    </row>
    <row r="3" spans="1:8" x14ac:dyDescent="0.25">
      <c r="A3" t="s">
        <v>26</v>
      </c>
      <c r="B3">
        <v>1106</v>
      </c>
      <c r="C3">
        <v>1093</v>
      </c>
      <c r="D3">
        <v>7</v>
      </c>
      <c r="E3">
        <v>5</v>
      </c>
      <c r="F3">
        <v>1</v>
      </c>
      <c r="G3">
        <v>0</v>
      </c>
      <c r="H3">
        <v>0</v>
      </c>
    </row>
    <row r="4" spans="1:8" x14ac:dyDescent="0.25">
      <c r="A4" t="s">
        <v>25</v>
      </c>
      <c r="B4">
        <v>979</v>
      </c>
      <c r="C4">
        <v>657</v>
      </c>
      <c r="D4">
        <v>0</v>
      </c>
      <c r="E4">
        <v>318</v>
      </c>
      <c r="F4">
        <v>0</v>
      </c>
      <c r="G4">
        <v>4</v>
      </c>
      <c r="H4">
        <v>0</v>
      </c>
    </row>
    <row r="5" spans="1:8" x14ac:dyDescent="0.25">
      <c r="A5" t="s">
        <v>27</v>
      </c>
      <c r="B5">
        <v>738</v>
      </c>
      <c r="C5">
        <v>385</v>
      </c>
      <c r="D5">
        <v>149</v>
      </c>
      <c r="E5">
        <v>190</v>
      </c>
      <c r="F5">
        <v>0</v>
      </c>
      <c r="G5">
        <v>14</v>
      </c>
      <c r="H5">
        <v>0</v>
      </c>
    </row>
    <row r="6" spans="1:8" x14ac:dyDescent="0.25">
      <c r="A6" t="s">
        <v>38</v>
      </c>
      <c r="B6">
        <v>342</v>
      </c>
      <c r="C6">
        <v>342</v>
      </c>
      <c r="D6">
        <v>0</v>
      </c>
      <c r="E6">
        <v>0</v>
      </c>
      <c r="F6">
        <v>0</v>
      </c>
      <c r="G6">
        <v>0</v>
      </c>
      <c r="H6">
        <v>0</v>
      </c>
    </row>
    <row r="7" spans="1:8" x14ac:dyDescent="0.25">
      <c r="A7" t="s">
        <v>29</v>
      </c>
      <c r="B7">
        <v>311</v>
      </c>
      <c r="C7">
        <v>15</v>
      </c>
      <c r="D7">
        <v>1</v>
      </c>
      <c r="E7">
        <v>292</v>
      </c>
      <c r="F7">
        <v>0</v>
      </c>
      <c r="G7">
        <v>2</v>
      </c>
      <c r="H7">
        <v>1</v>
      </c>
    </row>
    <row r="8" spans="1:8" x14ac:dyDescent="0.25">
      <c r="A8" t="s">
        <v>33</v>
      </c>
      <c r="B8">
        <v>251</v>
      </c>
      <c r="C8">
        <v>251</v>
      </c>
      <c r="D8">
        <v>0</v>
      </c>
      <c r="E8">
        <v>0</v>
      </c>
      <c r="F8">
        <v>0</v>
      </c>
      <c r="G8">
        <v>0</v>
      </c>
      <c r="H8">
        <v>0</v>
      </c>
    </row>
    <row r="9" spans="1:8" x14ac:dyDescent="0.25">
      <c r="A9" t="s">
        <v>35</v>
      </c>
      <c r="B9">
        <v>155</v>
      </c>
      <c r="C9">
        <v>155</v>
      </c>
      <c r="D9">
        <v>0</v>
      </c>
      <c r="E9">
        <v>0</v>
      </c>
      <c r="F9">
        <v>0</v>
      </c>
      <c r="G9">
        <v>0</v>
      </c>
      <c r="H9">
        <v>0</v>
      </c>
    </row>
    <row r="10" spans="1:8" x14ac:dyDescent="0.25">
      <c r="A10" t="s">
        <v>34</v>
      </c>
      <c r="B10">
        <v>132</v>
      </c>
      <c r="C10">
        <v>36</v>
      </c>
      <c r="D10">
        <v>96</v>
      </c>
      <c r="E10">
        <v>0</v>
      </c>
      <c r="F10">
        <v>0</v>
      </c>
      <c r="G10">
        <v>0</v>
      </c>
      <c r="H10">
        <v>0</v>
      </c>
    </row>
    <row r="11" spans="1:8" x14ac:dyDescent="0.25">
      <c r="A11" t="s">
        <v>28</v>
      </c>
      <c r="B11">
        <v>123</v>
      </c>
      <c r="C11">
        <v>56</v>
      </c>
      <c r="D11">
        <v>55</v>
      </c>
      <c r="E11">
        <v>12</v>
      </c>
      <c r="F11">
        <v>0</v>
      </c>
      <c r="G11">
        <v>0</v>
      </c>
      <c r="H11">
        <v>0</v>
      </c>
    </row>
    <row r="12" spans="1:8" x14ac:dyDescent="0.25">
      <c r="A12" t="s">
        <v>30</v>
      </c>
      <c r="B12">
        <v>114</v>
      </c>
      <c r="C12">
        <v>114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8" x14ac:dyDescent="0.25">
      <c r="A13" t="s">
        <v>37</v>
      </c>
      <c r="B13">
        <v>106</v>
      </c>
      <c r="C13">
        <v>37</v>
      </c>
      <c r="D13">
        <v>65</v>
      </c>
      <c r="E13">
        <v>4</v>
      </c>
      <c r="F13">
        <v>0</v>
      </c>
      <c r="G13">
        <v>0</v>
      </c>
      <c r="H13">
        <v>0</v>
      </c>
    </row>
    <row r="14" spans="1:8" x14ac:dyDescent="0.25">
      <c r="A14" t="s">
        <v>31</v>
      </c>
      <c r="B14">
        <v>93</v>
      </c>
      <c r="C14">
        <v>15</v>
      </c>
      <c r="D14">
        <v>19</v>
      </c>
      <c r="E14">
        <v>56</v>
      </c>
      <c r="F14">
        <v>0</v>
      </c>
      <c r="G14">
        <v>1</v>
      </c>
      <c r="H14">
        <v>2</v>
      </c>
    </row>
    <row r="15" spans="1:8" x14ac:dyDescent="0.25">
      <c r="A15" t="s">
        <v>44</v>
      </c>
      <c r="B15">
        <v>92</v>
      </c>
      <c r="C15">
        <v>92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8" x14ac:dyDescent="0.25">
      <c r="A16" t="s">
        <v>32</v>
      </c>
      <c r="B16">
        <v>66</v>
      </c>
      <c r="C16">
        <v>66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x14ac:dyDescent="0.25">
      <c r="A17" t="s">
        <v>45</v>
      </c>
      <c r="B17">
        <v>64</v>
      </c>
      <c r="C17">
        <v>38</v>
      </c>
      <c r="D17">
        <v>3</v>
      </c>
      <c r="E17">
        <v>23</v>
      </c>
      <c r="F17">
        <v>0</v>
      </c>
      <c r="G17">
        <v>0</v>
      </c>
      <c r="H17">
        <v>0</v>
      </c>
    </row>
    <row r="18" spans="1:8" x14ac:dyDescent="0.25">
      <c r="A18" t="s">
        <v>50</v>
      </c>
      <c r="B18">
        <v>55</v>
      </c>
      <c r="C18">
        <v>11</v>
      </c>
      <c r="D18">
        <v>10</v>
      </c>
      <c r="E18">
        <v>34</v>
      </c>
      <c r="F18">
        <v>0</v>
      </c>
      <c r="G18">
        <v>0</v>
      </c>
      <c r="H18">
        <v>0</v>
      </c>
    </row>
    <row r="19" spans="1:8" x14ac:dyDescent="0.25">
      <c r="A19" t="s">
        <v>43</v>
      </c>
      <c r="B19">
        <v>49</v>
      </c>
      <c r="C19">
        <v>4</v>
      </c>
      <c r="D19">
        <v>16</v>
      </c>
      <c r="E19">
        <v>29</v>
      </c>
      <c r="F19">
        <v>0</v>
      </c>
      <c r="G19">
        <v>0</v>
      </c>
      <c r="H19">
        <v>0</v>
      </c>
    </row>
    <row r="20" spans="1:8" x14ac:dyDescent="0.25">
      <c r="A20" t="s">
        <v>41</v>
      </c>
      <c r="B20">
        <v>40</v>
      </c>
      <c r="C20">
        <v>26</v>
      </c>
      <c r="D20">
        <v>0</v>
      </c>
      <c r="E20">
        <v>10</v>
      </c>
      <c r="F20">
        <v>3</v>
      </c>
      <c r="G20">
        <v>1</v>
      </c>
      <c r="H20">
        <v>0</v>
      </c>
    </row>
    <row r="21" spans="1:8" x14ac:dyDescent="0.25">
      <c r="A21" t="s">
        <v>53</v>
      </c>
      <c r="B21">
        <v>38</v>
      </c>
      <c r="C21">
        <v>38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x14ac:dyDescent="0.25">
      <c r="A22" t="s">
        <v>47</v>
      </c>
      <c r="B22">
        <v>33</v>
      </c>
      <c r="C22">
        <v>33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x14ac:dyDescent="0.25">
      <c r="A23" t="s">
        <v>48</v>
      </c>
      <c r="B23">
        <v>32</v>
      </c>
      <c r="C23">
        <v>6</v>
      </c>
      <c r="D23">
        <v>26</v>
      </c>
      <c r="E23">
        <v>0</v>
      </c>
      <c r="F23">
        <v>0</v>
      </c>
      <c r="G23">
        <v>0</v>
      </c>
      <c r="H23">
        <v>0</v>
      </c>
    </row>
    <row r="24" spans="1:8" x14ac:dyDescent="0.25">
      <c r="A24" t="s">
        <v>46</v>
      </c>
      <c r="B24">
        <v>27</v>
      </c>
      <c r="C24">
        <v>8</v>
      </c>
      <c r="D24">
        <v>0</v>
      </c>
      <c r="E24">
        <v>19</v>
      </c>
      <c r="F24">
        <v>0</v>
      </c>
      <c r="G24">
        <v>0</v>
      </c>
      <c r="H24">
        <v>0</v>
      </c>
    </row>
    <row r="25" spans="1:8" x14ac:dyDescent="0.25">
      <c r="A25" t="s">
        <v>85</v>
      </c>
      <c r="B25">
        <v>22</v>
      </c>
      <c r="C25">
        <v>22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x14ac:dyDescent="0.25">
      <c r="A26" t="s">
        <v>51</v>
      </c>
      <c r="B26">
        <v>20</v>
      </c>
      <c r="C26">
        <v>20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x14ac:dyDescent="0.25">
      <c r="A27" t="s">
        <v>42</v>
      </c>
      <c r="B27">
        <v>16</v>
      </c>
      <c r="C27">
        <v>15</v>
      </c>
      <c r="D27">
        <v>0</v>
      </c>
      <c r="E27">
        <v>0</v>
      </c>
      <c r="F27">
        <v>0</v>
      </c>
      <c r="G27">
        <v>1</v>
      </c>
      <c r="H27">
        <v>0</v>
      </c>
    </row>
    <row r="28" spans="1:8" x14ac:dyDescent="0.25">
      <c r="A28" t="s">
        <v>39</v>
      </c>
      <c r="B28">
        <v>16</v>
      </c>
      <c r="C28">
        <v>16</v>
      </c>
      <c r="D28">
        <v>0</v>
      </c>
      <c r="E28">
        <v>0</v>
      </c>
      <c r="F28">
        <v>0</v>
      </c>
      <c r="G28">
        <v>0</v>
      </c>
      <c r="H28">
        <v>0</v>
      </c>
    </row>
    <row r="29" spans="1:8" x14ac:dyDescent="0.25">
      <c r="A29" t="s">
        <v>49</v>
      </c>
      <c r="B29">
        <v>16</v>
      </c>
      <c r="C29">
        <v>16</v>
      </c>
      <c r="D29">
        <v>0</v>
      </c>
      <c r="E29">
        <v>0</v>
      </c>
      <c r="F29">
        <v>0</v>
      </c>
      <c r="G29">
        <v>0</v>
      </c>
      <c r="H29">
        <v>0</v>
      </c>
    </row>
    <row r="30" spans="1:8" x14ac:dyDescent="0.25">
      <c r="A30" t="s">
        <v>36</v>
      </c>
      <c r="B30">
        <v>15</v>
      </c>
      <c r="C30">
        <v>15</v>
      </c>
      <c r="D30">
        <v>0</v>
      </c>
      <c r="E30">
        <v>0</v>
      </c>
      <c r="F30">
        <v>0</v>
      </c>
      <c r="G30">
        <v>0</v>
      </c>
      <c r="H30">
        <v>0</v>
      </c>
    </row>
    <row r="31" spans="1:8" x14ac:dyDescent="0.25">
      <c r="A31" t="s">
        <v>69</v>
      </c>
      <c r="B31">
        <v>14</v>
      </c>
      <c r="C31">
        <v>0</v>
      </c>
      <c r="D31">
        <v>0</v>
      </c>
      <c r="E31">
        <v>14</v>
      </c>
      <c r="F31">
        <v>0</v>
      </c>
      <c r="G31">
        <v>0</v>
      </c>
      <c r="H31">
        <v>0</v>
      </c>
    </row>
    <row r="32" spans="1:8" x14ac:dyDescent="0.25">
      <c r="A32" t="s">
        <v>73</v>
      </c>
      <c r="B32">
        <v>11</v>
      </c>
      <c r="C32">
        <v>11</v>
      </c>
      <c r="D32">
        <v>0</v>
      </c>
      <c r="E32">
        <v>0</v>
      </c>
      <c r="F32">
        <v>0</v>
      </c>
      <c r="G32">
        <v>0</v>
      </c>
      <c r="H32">
        <v>0</v>
      </c>
    </row>
    <row r="33" spans="1:8" x14ac:dyDescent="0.25">
      <c r="A33" t="s">
        <v>67</v>
      </c>
      <c r="B33">
        <v>10</v>
      </c>
      <c r="C33">
        <v>0</v>
      </c>
      <c r="D33">
        <v>5</v>
      </c>
      <c r="E33">
        <v>5</v>
      </c>
      <c r="F33">
        <v>0</v>
      </c>
      <c r="G33">
        <v>0</v>
      </c>
      <c r="H33">
        <v>0</v>
      </c>
    </row>
    <row r="34" spans="1:8" x14ac:dyDescent="0.25">
      <c r="A34" t="s">
        <v>75</v>
      </c>
      <c r="B34">
        <v>10</v>
      </c>
      <c r="C34">
        <v>10</v>
      </c>
      <c r="D34">
        <v>0</v>
      </c>
      <c r="E34">
        <v>0</v>
      </c>
      <c r="F34">
        <v>0</v>
      </c>
      <c r="G34">
        <v>0</v>
      </c>
      <c r="H34">
        <v>0</v>
      </c>
    </row>
    <row r="35" spans="1:8" x14ac:dyDescent="0.25">
      <c r="A35" t="s">
        <v>79</v>
      </c>
      <c r="B35">
        <v>9</v>
      </c>
      <c r="C35">
        <v>0</v>
      </c>
      <c r="D35">
        <v>0</v>
      </c>
      <c r="E35">
        <v>0</v>
      </c>
      <c r="F35">
        <v>0</v>
      </c>
      <c r="G35">
        <v>9</v>
      </c>
      <c r="H35">
        <v>0</v>
      </c>
    </row>
    <row r="36" spans="1:8" x14ac:dyDescent="0.25">
      <c r="A36" t="s">
        <v>111</v>
      </c>
      <c r="B36">
        <v>8</v>
      </c>
      <c r="C36">
        <v>8</v>
      </c>
      <c r="D36">
        <v>0</v>
      </c>
      <c r="E36">
        <v>0</v>
      </c>
      <c r="F36">
        <v>0</v>
      </c>
      <c r="G36">
        <v>0</v>
      </c>
      <c r="H36">
        <v>0</v>
      </c>
    </row>
    <row r="37" spans="1:8" x14ac:dyDescent="0.25">
      <c r="A37" t="s">
        <v>63</v>
      </c>
      <c r="B37">
        <v>8</v>
      </c>
      <c r="C37">
        <v>7</v>
      </c>
      <c r="D37">
        <v>0</v>
      </c>
      <c r="E37">
        <v>1</v>
      </c>
      <c r="F37">
        <v>0</v>
      </c>
      <c r="G37">
        <v>0</v>
      </c>
      <c r="H37">
        <v>0</v>
      </c>
    </row>
    <row r="38" spans="1:8" x14ac:dyDescent="0.25">
      <c r="A38" t="s">
        <v>81</v>
      </c>
      <c r="B38">
        <v>7</v>
      </c>
      <c r="C38">
        <v>2</v>
      </c>
      <c r="D38">
        <v>0</v>
      </c>
      <c r="E38">
        <v>0</v>
      </c>
      <c r="F38">
        <v>1</v>
      </c>
      <c r="G38">
        <v>0</v>
      </c>
      <c r="H38">
        <v>4</v>
      </c>
    </row>
    <row r="39" spans="1:8" x14ac:dyDescent="0.25">
      <c r="A39" t="s">
        <v>95</v>
      </c>
      <c r="B39">
        <v>7</v>
      </c>
      <c r="C39">
        <v>7</v>
      </c>
      <c r="D39">
        <v>0</v>
      </c>
      <c r="E39">
        <v>0</v>
      </c>
      <c r="F39">
        <v>0</v>
      </c>
      <c r="G39">
        <v>0</v>
      </c>
      <c r="H39">
        <v>0</v>
      </c>
    </row>
    <row r="40" spans="1:8" x14ac:dyDescent="0.25">
      <c r="A40" t="s">
        <v>40</v>
      </c>
      <c r="B40">
        <v>6</v>
      </c>
      <c r="C40">
        <v>0</v>
      </c>
      <c r="D40">
        <v>0</v>
      </c>
      <c r="E40">
        <v>6</v>
      </c>
      <c r="F40">
        <v>0</v>
      </c>
      <c r="G40">
        <v>0</v>
      </c>
      <c r="H40">
        <v>0</v>
      </c>
    </row>
    <row r="41" spans="1:8" x14ac:dyDescent="0.25">
      <c r="A41" t="s">
        <v>84</v>
      </c>
      <c r="B41">
        <v>6</v>
      </c>
      <c r="C41">
        <v>6</v>
      </c>
      <c r="D41">
        <v>0</v>
      </c>
      <c r="E41">
        <v>0</v>
      </c>
      <c r="F41">
        <v>0</v>
      </c>
      <c r="G41">
        <v>0</v>
      </c>
      <c r="H41">
        <v>0</v>
      </c>
    </row>
    <row r="42" spans="1:8" x14ac:dyDescent="0.25">
      <c r="A42" t="s">
        <v>57</v>
      </c>
      <c r="B42">
        <v>5</v>
      </c>
      <c r="C42">
        <v>5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8" x14ac:dyDescent="0.25">
      <c r="A43" t="s">
        <v>123</v>
      </c>
      <c r="B43">
        <v>5</v>
      </c>
      <c r="C43">
        <v>0</v>
      </c>
      <c r="D43">
        <v>5</v>
      </c>
      <c r="E43">
        <v>0</v>
      </c>
      <c r="F43">
        <v>0</v>
      </c>
      <c r="G43">
        <v>0</v>
      </c>
      <c r="H43">
        <v>0</v>
      </c>
    </row>
    <row r="44" spans="1:8" x14ac:dyDescent="0.25">
      <c r="A44" t="s">
        <v>54</v>
      </c>
      <c r="B44">
        <v>5</v>
      </c>
      <c r="C44">
        <v>5</v>
      </c>
      <c r="D44">
        <v>0</v>
      </c>
      <c r="E44">
        <v>0</v>
      </c>
      <c r="F44">
        <v>0</v>
      </c>
      <c r="G44">
        <v>0</v>
      </c>
      <c r="H44">
        <v>0</v>
      </c>
    </row>
    <row r="45" spans="1:8" x14ac:dyDescent="0.25">
      <c r="A45" t="s">
        <v>71</v>
      </c>
      <c r="B45">
        <v>4</v>
      </c>
      <c r="C45">
        <v>2</v>
      </c>
      <c r="D45">
        <v>0</v>
      </c>
      <c r="E45">
        <v>2</v>
      </c>
      <c r="F45">
        <v>0</v>
      </c>
      <c r="G45">
        <v>0</v>
      </c>
      <c r="H45">
        <v>0</v>
      </c>
    </row>
    <row r="46" spans="1:8" x14ac:dyDescent="0.25">
      <c r="A46" t="s">
        <v>98</v>
      </c>
      <c r="B46">
        <v>4</v>
      </c>
      <c r="C46">
        <v>4</v>
      </c>
      <c r="D46">
        <v>0</v>
      </c>
      <c r="E46">
        <v>0</v>
      </c>
      <c r="F46">
        <v>0</v>
      </c>
      <c r="G46">
        <v>0</v>
      </c>
      <c r="H46">
        <v>0</v>
      </c>
    </row>
    <row r="47" spans="1:8" x14ac:dyDescent="0.25">
      <c r="A47" t="s">
        <v>101</v>
      </c>
      <c r="B47">
        <v>4</v>
      </c>
      <c r="C47">
        <v>4</v>
      </c>
      <c r="D47">
        <v>0</v>
      </c>
      <c r="E47">
        <v>0</v>
      </c>
      <c r="F47">
        <v>0</v>
      </c>
      <c r="G47">
        <v>0</v>
      </c>
      <c r="H47">
        <v>0</v>
      </c>
    </row>
    <row r="48" spans="1:8" x14ac:dyDescent="0.25">
      <c r="A48" t="s">
        <v>61</v>
      </c>
      <c r="B48">
        <v>4</v>
      </c>
      <c r="C48">
        <v>2</v>
      </c>
      <c r="D48">
        <v>1</v>
      </c>
      <c r="E48">
        <v>0</v>
      </c>
      <c r="F48">
        <v>0</v>
      </c>
      <c r="G48">
        <v>1</v>
      </c>
      <c r="H48">
        <v>0</v>
      </c>
    </row>
    <row r="49" spans="1:8" x14ac:dyDescent="0.25">
      <c r="A49" t="s">
        <v>60</v>
      </c>
      <c r="B49">
        <v>4</v>
      </c>
      <c r="C49">
        <v>2</v>
      </c>
      <c r="D49">
        <v>0</v>
      </c>
      <c r="E49">
        <v>2</v>
      </c>
      <c r="F49">
        <v>0</v>
      </c>
      <c r="G49">
        <v>0</v>
      </c>
      <c r="H49">
        <v>0</v>
      </c>
    </row>
    <row r="50" spans="1:8" x14ac:dyDescent="0.25">
      <c r="A50" t="s">
        <v>116</v>
      </c>
      <c r="B50">
        <v>4</v>
      </c>
      <c r="C50">
        <v>0</v>
      </c>
      <c r="D50">
        <v>0</v>
      </c>
      <c r="E50">
        <v>4</v>
      </c>
      <c r="F50">
        <v>0</v>
      </c>
      <c r="G50">
        <v>0</v>
      </c>
      <c r="H50">
        <v>0</v>
      </c>
    </row>
    <row r="51" spans="1:8" x14ac:dyDescent="0.25">
      <c r="A51" t="s">
        <v>89</v>
      </c>
      <c r="B51">
        <v>4</v>
      </c>
      <c r="C51">
        <v>4</v>
      </c>
      <c r="D51">
        <v>0</v>
      </c>
      <c r="E51">
        <v>0</v>
      </c>
      <c r="F51">
        <v>0</v>
      </c>
      <c r="G51">
        <v>0</v>
      </c>
      <c r="H51">
        <v>0</v>
      </c>
    </row>
    <row r="52" spans="1:8" x14ac:dyDescent="0.25">
      <c r="A52" t="s">
        <v>147</v>
      </c>
      <c r="B52">
        <v>4</v>
      </c>
      <c r="C52">
        <v>3</v>
      </c>
      <c r="D52">
        <v>0</v>
      </c>
      <c r="E52">
        <v>0</v>
      </c>
      <c r="F52">
        <v>0</v>
      </c>
      <c r="G52">
        <v>0</v>
      </c>
      <c r="H52">
        <v>1</v>
      </c>
    </row>
    <row r="53" spans="1:8" x14ac:dyDescent="0.25">
      <c r="A53" t="s">
        <v>65</v>
      </c>
      <c r="B53">
        <v>4</v>
      </c>
      <c r="C53">
        <v>2</v>
      </c>
      <c r="D53">
        <v>0</v>
      </c>
      <c r="E53">
        <v>2</v>
      </c>
      <c r="F53">
        <v>0</v>
      </c>
      <c r="G53">
        <v>0</v>
      </c>
      <c r="H53">
        <v>0</v>
      </c>
    </row>
    <row r="54" spans="1:8" x14ac:dyDescent="0.25">
      <c r="A54" t="s">
        <v>90</v>
      </c>
      <c r="B54">
        <v>3</v>
      </c>
      <c r="C54">
        <v>1</v>
      </c>
      <c r="D54">
        <v>2</v>
      </c>
      <c r="E54">
        <v>0</v>
      </c>
      <c r="F54">
        <v>0</v>
      </c>
      <c r="G54">
        <v>0</v>
      </c>
      <c r="H54">
        <v>0</v>
      </c>
    </row>
    <row r="55" spans="1:8" x14ac:dyDescent="0.25">
      <c r="A55" t="s">
        <v>76</v>
      </c>
      <c r="B55">
        <v>3</v>
      </c>
      <c r="C55">
        <v>3</v>
      </c>
      <c r="D55">
        <v>0</v>
      </c>
      <c r="E55">
        <v>0</v>
      </c>
      <c r="F55">
        <v>0</v>
      </c>
      <c r="G55">
        <v>0</v>
      </c>
      <c r="H55">
        <v>0</v>
      </c>
    </row>
    <row r="56" spans="1:8" x14ac:dyDescent="0.25">
      <c r="A56" t="s">
        <v>137</v>
      </c>
      <c r="B56">
        <v>3</v>
      </c>
      <c r="C56">
        <v>0</v>
      </c>
      <c r="D56">
        <v>3</v>
      </c>
      <c r="E56">
        <v>0</v>
      </c>
      <c r="F56">
        <v>0</v>
      </c>
      <c r="G56">
        <v>0</v>
      </c>
      <c r="H56">
        <v>0</v>
      </c>
    </row>
    <row r="57" spans="1:8" x14ac:dyDescent="0.25">
      <c r="A57" t="s">
        <v>80</v>
      </c>
      <c r="B57">
        <v>3</v>
      </c>
      <c r="C57">
        <v>3</v>
      </c>
      <c r="D57">
        <v>0</v>
      </c>
      <c r="E57">
        <v>0</v>
      </c>
      <c r="F57">
        <v>0</v>
      </c>
      <c r="G57">
        <v>0</v>
      </c>
      <c r="H57">
        <v>0</v>
      </c>
    </row>
    <row r="58" spans="1:8" x14ac:dyDescent="0.25">
      <c r="A58" t="s">
        <v>86</v>
      </c>
      <c r="B58">
        <v>3</v>
      </c>
      <c r="C58">
        <v>3</v>
      </c>
      <c r="D58">
        <v>0</v>
      </c>
      <c r="E58">
        <v>0</v>
      </c>
      <c r="F58">
        <v>0</v>
      </c>
      <c r="G58">
        <v>0</v>
      </c>
      <c r="H58">
        <v>0</v>
      </c>
    </row>
    <row r="59" spans="1:8" x14ac:dyDescent="0.25">
      <c r="A59" t="s">
        <v>55</v>
      </c>
      <c r="B59">
        <v>3</v>
      </c>
      <c r="C59">
        <v>3</v>
      </c>
      <c r="D59">
        <v>0</v>
      </c>
      <c r="E59">
        <v>0</v>
      </c>
      <c r="F59">
        <v>0</v>
      </c>
      <c r="G59">
        <v>0</v>
      </c>
      <c r="H59">
        <v>0</v>
      </c>
    </row>
    <row r="60" spans="1:8" x14ac:dyDescent="0.25">
      <c r="A60" t="s">
        <v>78</v>
      </c>
      <c r="B60">
        <v>3</v>
      </c>
      <c r="C60">
        <v>3</v>
      </c>
      <c r="D60">
        <v>0</v>
      </c>
      <c r="E60">
        <v>0</v>
      </c>
      <c r="F60">
        <v>0</v>
      </c>
      <c r="G60">
        <v>0</v>
      </c>
      <c r="H60">
        <v>0</v>
      </c>
    </row>
    <row r="61" spans="1:8" x14ac:dyDescent="0.25">
      <c r="A61" t="s">
        <v>122</v>
      </c>
      <c r="B61">
        <v>2</v>
      </c>
      <c r="C61">
        <v>2</v>
      </c>
      <c r="D61">
        <v>0</v>
      </c>
      <c r="E61">
        <v>0</v>
      </c>
      <c r="F61">
        <v>0</v>
      </c>
      <c r="G61">
        <v>0</v>
      </c>
      <c r="H61">
        <v>0</v>
      </c>
    </row>
    <row r="62" spans="1:8" x14ac:dyDescent="0.25">
      <c r="A62" t="s">
        <v>114</v>
      </c>
      <c r="B62">
        <v>2</v>
      </c>
      <c r="C62">
        <v>0</v>
      </c>
      <c r="D62">
        <v>0</v>
      </c>
      <c r="E62">
        <v>0</v>
      </c>
      <c r="F62">
        <v>2</v>
      </c>
      <c r="G62">
        <v>0</v>
      </c>
      <c r="H62">
        <v>0</v>
      </c>
    </row>
    <row r="63" spans="1:8" x14ac:dyDescent="0.25">
      <c r="A63" t="s">
        <v>124</v>
      </c>
      <c r="B63">
        <v>2</v>
      </c>
      <c r="C63">
        <v>2</v>
      </c>
      <c r="D63">
        <v>0</v>
      </c>
      <c r="E63">
        <v>0</v>
      </c>
      <c r="F63">
        <v>0</v>
      </c>
      <c r="G63">
        <v>0</v>
      </c>
      <c r="H63">
        <v>0</v>
      </c>
    </row>
    <row r="64" spans="1:8" x14ac:dyDescent="0.25">
      <c r="A64" t="s">
        <v>118</v>
      </c>
      <c r="B64">
        <v>2</v>
      </c>
      <c r="C64">
        <v>2</v>
      </c>
      <c r="D64">
        <v>0</v>
      </c>
      <c r="E64">
        <v>0</v>
      </c>
      <c r="F64">
        <v>0</v>
      </c>
      <c r="G64">
        <v>0</v>
      </c>
      <c r="H64">
        <v>0</v>
      </c>
    </row>
    <row r="65" spans="1:8" x14ac:dyDescent="0.25">
      <c r="A65" t="s">
        <v>97</v>
      </c>
      <c r="B65">
        <v>2</v>
      </c>
      <c r="C65">
        <v>1</v>
      </c>
      <c r="D65">
        <v>0</v>
      </c>
      <c r="E65">
        <v>1</v>
      </c>
      <c r="F65">
        <v>0</v>
      </c>
      <c r="G65">
        <v>0</v>
      </c>
      <c r="H65">
        <v>0</v>
      </c>
    </row>
    <row r="66" spans="1:8" x14ac:dyDescent="0.25">
      <c r="A66" t="s">
        <v>149</v>
      </c>
      <c r="B66">
        <v>2</v>
      </c>
      <c r="C66">
        <v>0</v>
      </c>
      <c r="D66">
        <v>0</v>
      </c>
      <c r="E66">
        <v>1</v>
      </c>
      <c r="F66">
        <v>0</v>
      </c>
      <c r="G66">
        <v>0</v>
      </c>
      <c r="H66">
        <v>1</v>
      </c>
    </row>
    <row r="67" spans="1:8" x14ac:dyDescent="0.25">
      <c r="A67" t="s">
        <v>82</v>
      </c>
      <c r="B67">
        <v>2</v>
      </c>
      <c r="C67">
        <v>0</v>
      </c>
      <c r="D67">
        <v>2</v>
      </c>
      <c r="E67">
        <v>0</v>
      </c>
      <c r="F67">
        <v>0</v>
      </c>
      <c r="G67">
        <v>0</v>
      </c>
      <c r="H67">
        <v>0</v>
      </c>
    </row>
    <row r="68" spans="1:8" x14ac:dyDescent="0.25">
      <c r="A68" t="s">
        <v>133</v>
      </c>
      <c r="B68">
        <v>2</v>
      </c>
      <c r="C68">
        <v>0</v>
      </c>
      <c r="D68">
        <v>0</v>
      </c>
      <c r="E68">
        <v>0</v>
      </c>
      <c r="F68">
        <v>0</v>
      </c>
      <c r="G68">
        <v>2</v>
      </c>
      <c r="H68">
        <v>0</v>
      </c>
    </row>
    <row r="69" spans="1:8" x14ac:dyDescent="0.25">
      <c r="A69" t="s">
        <v>106</v>
      </c>
      <c r="B69">
        <v>2</v>
      </c>
      <c r="C69">
        <v>0</v>
      </c>
      <c r="D69">
        <v>2</v>
      </c>
      <c r="E69">
        <v>0</v>
      </c>
      <c r="F69">
        <v>0</v>
      </c>
      <c r="G69">
        <v>0</v>
      </c>
      <c r="H69">
        <v>0</v>
      </c>
    </row>
    <row r="70" spans="1:8" x14ac:dyDescent="0.25">
      <c r="A70" t="s">
        <v>119</v>
      </c>
      <c r="B70">
        <v>2</v>
      </c>
      <c r="C70">
        <v>0</v>
      </c>
      <c r="D70">
        <v>2</v>
      </c>
      <c r="E70">
        <v>0</v>
      </c>
      <c r="F70">
        <v>0</v>
      </c>
      <c r="G70">
        <v>0</v>
      </c>
      <c r="H70">
        <v>0</v>
      </c>
    </row>
    <row r="71" spans="1:8" x14ac:dyDescent="0.25">
      <c r="A71" t="s">
        <v>112</v>
      </c>
      <c r="B71">
        <v>2</v>
      </c>
      <c r="C71">
        <v>0</v>
      </c>
      <c r="D71">
        <v>2</v>
      </c>
      <c r="E71">
        <v>0</v>
      </c>
      <c r="F71">
        <v>0</v>
      </c>
      <c r="G71">
        <v>0</v>
      </c>
      <c r="H71">
        <v>0</v>
      </c>
    </row>
    <row r="72" spans="1:8" x14ac:dyDescent="0.25">
      <c r="A72" t="s">
        <v>127</v>
      </c>
      <c r="B72">
        <v>2</v>
      </c>
      <c r="C72">
        <v>0</v>
      </c>
      <c r="D72">
        <v>0</v>
      </c>
      <c r="E72">
        <v>0</v>
      </c>
      <c r="F72">
        <v>0</v>
      </c>
      <c r="G72">
        <v>2</v>
      </c>
      <c r="H72">
        <v>0</v>
      </c>
    </row>
    <row r="73" spans="1:8" x14ac:dyDescent="0.25">
      <c r="A73" t="s">
        <v>134</v>
      </c>
      <c r="B73">
        <v>2</v>
      </c>
      <c r="C73">
        <v>0</v>
      </c>
      <c r="D73">
        <v>0</v>
      </c>
      <c r="E73">
        <v>0</v>
      </c>
      <c r="F73">
        <v>0</v>
      </c>
      <c r="G73">
        <v>2</v>
      </c>
      <c r="H73">
        <v>0</v>
      </c>
    </row>
    <row r="74" spans="1:8" x14ac:dyDescent="0.25">
      <c r="A74" t="s">
        <v>159</v>
      </c>
      <c r="B74">
        <v>2</v>
      </c>
      <c r="C74">
        <v>0</v>
      </c>
      <c r="D74">
        <v>2</v>
      </c>
      <c r="E74">
        <v>0</v>
      </c>
      <c r="F74">
        <v>0</v>
      </c>
      <c r="G74">
        <v>0</v>
      </c>
      <c r="H74">
        <v>0</v>
      </c>
    </row>
    <row r="75" spans="1:8" x14ac:dyDescent="0.25">
      <c r="A75" t="s">
        <v>172</v>
      </c>
      <c r="B75">
        <v>1</v>
      </c>
      <c r="C75">
        <v>1</v>
      </c>
      <c r="D75">
        <v>0</v>
      </c>
      <c r="E75">
        <v>0</v>
      </c>
      <c r="F75">
        <v>0</v>
      </c>
      <c r="G75">
        <v>0</v>
      </c>
      <c r="H75">
        <v>0</v>
      </c>
    </row>
    <row r="76" spans="1:8" x14ac:dyDescent="0.25">
      <c r="A76" t="s">
        <v>148</v>
      </c>
      <c r="B76">
        <v>1</v>
      </c>
      <c r="C76">
        <v>0</v>
      </c>
      <c r="D76">
        <v>0</v>
      </c>
      <c r="E76">
        <v>1</v>
      </c>
      <c r="F76">
        <v>0</v>
      </c>
      <c r="G76">
        <v>0</v>
      </c>
      <c r="H76">
        <v>0</v>
      </c>
    </row>
    <row r="77" spans="1:8" x14ac:dyDescent="0.25">
      <c r="A77" t="s">
        <v>190</v>
      </c>
      <c r="B77">
        <v>1</v>
      </c>
      <c r="C77">
        <v>1</v>
      </c>
      <c r="D77">
        <v>0</v>
      </c>
      <c r="E77">
        <v>0</v>
      </c>
      <c r="F77">
        <v>0</v>
      </c>
      <c r="G77">
        <v>0</v>
      </c>
      <c r="H77">
        <v>0</v>
      </c>
    </row>
    <row r="78" spans="1:8" x14ac:dyDescent="0.25">
      <c r="A78" t="s">
        <v>56</v>
      </c>
      <c r="B78">
        <v>1</v>
      </c>
      <c r="C78">
        <v>1</v>
      </c>
      <c r="D78">
        <v>0</v>
      </c>
      <c r="E78">
        <v>0</v>
      </c>
      <c r="F78">
        <v>0</v>
      </c>
      <c r="G78">
        <v>0</v>
      </c>
      <c r="H78">
        <v>0</v>
      </c>
    </row>
    <row r="79" spans="1:8" x14ac:dyDescent="0.25">
      <c r="A79" t="s">
        <v>110</v>
      </c>
      <c r="B79">
        <v>1</v>
      </c>
      <c r="C79">
        <v>1</v>
      </c>
      <c r="D79">
        <v>0</v>
      </c>
      <c r="E79">
        <v>0</v>
      </c>
      <c r="F79">
        <v>0</v>
      </c>
      <c r="G79">
        <v>0</v>
      </c>
      <c r="H79">
        <v>0</v>
      </c>
    </row>
    <row r="80" spans="1:8" x14ac:dyDescent="0.25">
      <c r="A80" t="s">
        <v>91</v>
      </c>
      <c r="B80">
        <v>1</v>
      </c>
      <c r="C80">
        <v>0</v>
      </c>
      <c r="D80">
        <v>0</v>
      </c>
      <c r="E80">
        <v>0</v>
      </c>
      <c r="F80">
        <v>0</v>
      </c>
      <c r="G80">
        <v>0</v>
      </c>
      <c r="H80">
        <v>1</v>
      </c>
    </row>
    <row r="81" spans="1:8" x14ac:dyDescent="0.25">
      <c r="A81" t="s">
        <v>161</v>
      </c>
      <c r="B81">
        <v>1</v>
      </c>
      <c r="C81">
        <v>0</v>
      </c>
      <c r="D81">
        <v>0</v>
      </c>
      <c r="E81">
        <v>0</v>
      </c>
      <c r="F81">
        <v>0</v>
      </c>
      <c r="G81">
        <v>0</v>
      </c>
      <c r="H81">
        <v>1</v>
      </c>
    </row>
    <row r="82" spans="1:8" x14ac:dyDescent="0.25">
      <c r="A82" t="s">
        <v>155</v>
      </c>
      <c r="B82">
        <v>1</v>
      </c>
      <c r="C82">
        <v>0</v>
      </c>
      <c r="D82">
        <v>1</v>
      </c>
      <c r="E82">
        <v>0</v>
      </c>
      <c r="F82">
        <v>0</v>
      </c>
      <c r="G82">
        <v>0</v>
      </c>
      <c r="H82">
        <v>0</v>
      </c>
    </row>
    <row r="83" spans="1:8" x14ac:dyDescent="0.25">
      <c r="A83" t="s">
        <v>163</v>
      </c>
      <c r="B83">
        <v>1</v>
      </c>
      <c r="C83">
        <v>1</v>
      </c>
      <c r="D83">
        <v>0</v>
      </c>
      <c r="E83">
        <v>0</v>
      </c>
      <c r="F83">
        <v>0</v>
      </c>
      <c r="G83">
        <v>0</v>
      </c>
      <c r="H83">
        <v>0</v>
      </c>
    </row>
    <row r="84" spans="1:8" x14ac:dyDescent="0.25">
      <c r="A84" t="s">
        <v>191</v>
      </c>
      <c r="B84">
        <v>1</v>
      </c>
      <c r="C84">
        <v>0</v>
      </c>
      <c r="D84">
        <v>0</v>
      </c>
      <c r="E84">
        <v>0</v>
      </c>
      <c r="F84">
        <v>0</v>
      </c>
      <c r="G84">
        <v>1</v>
      </c>
      <c r="H84">
        <v>0</v>
      </c>
    </row>
    <row r="85" spans="1:8" x14ac:dyDescent="0.25">
      <c r="A85" t="s">
        <v>151</v>
      </c>
      <c r="B85">
        <v>1</v>
      </c>
      <c r="C85">
        <v>1</v>
      </c>
      <c r="D85">
        <v>0</v>
      </c>
      <c r="E85">
        <v>0</v>
      </c>
      <c r="F85">
        <v>0</v>
      </c>
      <c r="G85">
        <v>0</v>
      </c>
      <c r="H85">
        <v>0</v>
      </c>
    </row>
    <row r="86" spans="1:8" x14ac:dyDescent="0.25">
      <c r="A86" t="s">
        <v>104</v>
      </c>
      <c r="B86">
        <v>1</v>
      </c>
      <c r="C86">
        <v>0</v>
      </c>
      <c r="D86">
        <v>0</v>
      </c>
      <c r="E86">
        <v>1</v>
      </c>
      <c r="F86">
        <v>0</v>
      </c>
      <c r="G86">
        <v>0</v>
      </c>
      <c r="H86">
        <v>0</v>
      </c>
    </row>
    <row r="87" spans="1:8" x14ac:dyDescent="0.25">
      <c r="A87" t="s">
        <v>165</v>
      </c>
      <c r="B87">
        <v>1</v>
      </c>
      <c r="C87">
        <v>0</v>
      </c>
      <c r="D87">
        <v>1</v>
      </c>
      <c r="E87">
        <v>0</v>
      </c>
      <c r="F87">
        <v>0</v>
      </c>
      <c r="G87">
        <v>0</v>
      </c>
      <c r="H87">
        <v>0</v>
      </c>
    </row>
    <row r="88" spans="1:8" x14ac:dyDescent="0.25">
      <c r="A88" t="s">
        <v>64</v>
      </c>
      <c r="B88">
        <v>1</v>
      </c>
      <c r="C88">
        <v>1</v>
      </c>
      <c r="D88">
        <v>0</v>
      </c>
      <c r="E88">
        <v>0</v>
      </c>
      <c r="F88">
        <v>0</v>
      </c>
      <c r="G88">
        <v>0</v>
      </c>
      <c r="H88">
        <v>0</v>
      </c>
    </row>
    <row r="89" spans="1:8" x14ac:dyDescent="0.25">
      <c r="A89" t="s">
        <v>120</v>
      </c>
      <c r="B89">
        <v>1</v>
      </c>
      <c r="C89">
        <v>1</v>
      </c>
      <c r="D89">
        <v>0</v>
      </c>
      <c r="E89">
        <v>0</v>
      </c>
      <c r="F89">
        <v>0</v>
      </c>
      <c r="G89">
        <v>0</v>
      </c>
      <c r="H89">
        <v>0</v>
      </c>
    </row>
    <row r="90" spans="1:8" x14ac:dyDescent="0.25">
      <c r="A90" t="s">
        <v>121</v>
      </c>
      <c r="B90">
        <v>1</v>
      </c>
      <c r="C90">
        <v>0</v>
      </c>
      <c r="D90">
        <v>0</v>
      </c>
      <c r="E90">
        <v>0</v>
      </c>
      <c r="F90">
        <v>0</v>
      </c>
      <c r="G90">
        <v>0</v>
      </c>
      <c r="H90">
        <v>1</v>
      </c>
    </row>
    <row r="91" spans="1:8" x14ac:dyDescent="0.25">
      <c r="A91" t="s">
        <v>136</v>
      </c>
      <c r="B91">
        <v>1</v>
      </c>
      <c r="C91">
        <v>1</v>
      </c>
      <c r="D91">
        <v>0</v>
      </c>
      <c r="E91">
        <v>0</v>
      </c>
      <c r="F91">
        <v>0</v>
      </c>
      <c r="G91">
        <v>0</v>
      </c>
      <c r="H91">
        <v>0</v>
      </c>
    </row>
    <row r="92" spans="1:8" x14ac:dyDescent="0.25">
      <c r="A92" t="s">
        <v>173</v>
      </c>
      <c r="B92">
        <v>1</v>
      </c>
      <c r="C92">
        <v>0</v>
      </c>
      <c r="D92">
        <v>1</v>
      </c>
      <c r="E92">
        <v>0</v>
      </c>
      <c r="F92">
        <v>0</v>
      </c>
      <c r="G92">
        <v>0</v>
      </c>
      <c r="H92">
        <v>0</v>
      </c>
    </row>
    <row r="93" spans="1:8" x14ac:dyDescent="0.25">
      <c r="A93" t="s">
        <v>166</v>
      </c>
      <c r="B93">
        <v>1</v>
      </c>
      <c r="C93">
        <v>1</v>
      </c>
      <c r="D93">
        <v>0</v>
      </c>
      <c r="E93">
        <v>0</v>
      </c>
      <c r="F93">
        <v>0</v>
      </c>
      <c r="G93">
        <v>0</v>
      </c>
      <c r="H93">
        <v>0</v>
      </c>
    </row>
    <row r="94" spans="1:8" x14ac:dyDescent="0.25">
      <c r="A94" t="s">
        <v>193</v>
      </c>
      <c r="B94">
        <v>1</v>
      </c>
      <c r="C94">
        <v>0</v>
      </c>
      <c r="D94">
        <v>0</v>
      </c>
      <c r="E94">
        <v>0</v>
      </c>
      <c r="F94">
        <v>0</v>
      </c>
      <c r="G94">
        <v>0</v>
      </c>
      <c r="H94">
        <v>1</v>
      </c>
    </row>
    <row r="95" spans="1:8" x14ac:dyDescent="0.25">
      <c r="A95" t="s">
        <v>115</v>
      </c>
      <c r="B95">
        <v>1</v>
      </c>
      <c r="C95">
        <v>1</v>
      </c>
      <c r="D95">
        <v>0</v>
      </c>
      <c r="E95">
        <v>0</v>
      </c>
      <c r="F95">
        <v>0</v>
      </c>
      <c r="G95">
        <v>0</v>
      </c>
      <c r="H95">
        <v>0</v>
      </c>
    </row>
    <row r="96" spans="1:8" x14ac:dyDescent="0.25">
      <c r="A96" t="s">
        <v>58</v>
      </c>
      <c r="B96">
        <v>1</v>
      </c>
      <c r="C96">
        <v>1</v>
      </c>
      <c r="D96">
        <v>0</v>
      </c>
      <c r="E96">
        <v>0</v>
      </c>
      <c r="F96">
        <v>0</v>
      </c>
      <c r="G96">
        <v>0</v>
      </c>
      <c r="H96">
        <v>0</v>
      </c>
    </row>
    <row r="97" spans="1:8" x14ac:dyDescent="0.25">
      <c r="A97" t="s">
        <v>168</v>
      </c>
      <c r="B97">
        <v>1</v>
      </c>
      <c r="C97">
        <v>1</v>
      </c>
      <c r="D97">
        <v>0</v>
      </c>
      <c r="E97">
        <v>0</v>
      </c>
      <c r="F97">
        <v>0</v>
      </c>
      <c r="G97">
        <v>0</v>
      </c>
      <c r="H97">
        <v>0</v>
      </c>
    </row>
    <row r="98" spans="1:8" x14ac:dyDescent="0.25">
      <c r="A98" t="s">
        <v>169</v>
      </c>
      <c r="B98">
        <v>1</v>
      </c>
      <c r="C98">
        <v>0</v>
      </c>
      <c r="D98">
        <v>0</v>
      </c>
      <c r="E98">
        <v>1</v>
      </c>
      <c r="F98">
        <v>0</v>
      </c>
      <c r="G98">
        <v>0</v>
      </c>
      <c r="H98">
        <v>0</v>
      </c>
    </row>
    <row r="99" spans="1:8" x14ac:dyDescent="0.25">
      <c r="A99" t="s">
        <v>142</v>
      </c>
      <c r="B99">
        <v>1</v>
      </c>
      <c r="C99">
        <v>0</v>
      </c>
      <c r="D99">
        <v>1</v>
      </c>
      <c r="E99">
        <v>0</v>
      </c>
      <c r="F99">
        <v>0</v>
      </c>
      <c r="G99">
        <v>0</v>
      </c>
      <c r="H99">
        <v>0</v>
      </c>
    </row>
    <row r="100" spans="1:8" x14ac:dyDescent="0.25">
      <c r="A100" t="s">
        <v>108</v>
      </c>
      <c r="B100">
        <v>1</v>
      </c>
      <c r="C100">
        <v>1</v>
      </c>
      <c r="D100">
        <v>0</v>
      </c>
      <c r="E100">
        <v>0</v>
      </c>
      <c r="F100">
        <v>0</v>
      </c>
      <c r="G100">
        <v>0</v>
      </c>
      <c r="H100">
        <v>0</v>
      </c>
    </row>
    <row r="101" spans="1:8" x14ac:dyDescent="0.25">
      <c r="A101" t="s">
        <v>153</v>
      </c>
      <c r="B101">
        <v>1</v>
      </c>
      <c r="C101">
        <v>1</v>
      </c>
      <c r="D101">
        <v>0</v>
      </c>
      <c r="E101">
        <v>0</v>
      </c>
      <c r="F101">
        <v>0</v>
      </c>
      <c r="G101">
        <v>0</v>
      </c>
      <c r="H101">
        <v>0</v>
      </c>
    </row>
    <row r="102" spans="1:8" x14ac:dyDescent="0.25">
      <c r="A102" t="s">
        <v>170</v>
      </c>
      <c r="B102">
        <v>1</v>
      </c>
      <c r="C102">
        <v>0</v>
      </c>
      <c r="D102">
        <v>0</v>
      </c>
      <c r="E102">
        <v>0</v>
      </c>
      <c r="F102">
        <v>1</v>
      </c>
      <c r="G102">
        <v>0</v>
      </c>
      <c r="H102">
        <v>0</v>
      </c>
    </row>
    <row r="103" spans="1:8" x14ac:dyDescent="0.25">
      <c r="A103" t="s">
        <v>109</v>
      </c>
      <c r="B103">
        <v>1</v>
      </c>
      <c r="C103">
        <v>1</v>
      </c>
      <c r="D103">
        <v>0</v>
      </c>
      <c r="E103">
        <v>0</v>
      </c>
      <c r="F103">
        <v>0</v>
      </c>
      <c r="G103">
        <v>0</v>
      </c>
      <c r="H103">
        <v>0</v>
      </c>
    </row>
    <row r="104" spans="1:8" x14ac:dyDescent="0.25">
      <c r="A104" t="s">
        <v>74</v>
      </c>
      <c r="B104">
        <v>1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1</v>
      </c>
    </row>
    <row r="105" spans="1:8" x14ac:dyDescent="0.25">
      <c r="A105" t="s">
        <v>70</v>
      </c>
      <c r="B105">
        <v>1</v>
      </c>
      <c r="C105">
        <v>1</v>
      </c>
      <c r="D105">
        <v>0</v>
      </c>
      <c r="E105">
        <v>0</v>
      </c>
      <c r="F105">
        <v>0</v>
      </c>
      <c r="G105">
        <v>0</v>
      </c>
      <c r="H105">
        <v>0</v>
      </c>
    </row>
  </sheetData>
  <mergeCells count="1"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5"/>
  <sheetViews>
    <sheetView workbookViewId="0">
      <selection sqref="A1:B1"/>
    </sheetView>
  </sheetViews>
  <sheetFormatPr defaultRowHeight="15" x14ac:dyDescent="0.25"/>
  <cols>
    <col min="1" max="1" width="20.7109375" customWidth="1"/>
  </cols>
  <sheetData>
    <row r="1" spans="1:2" x14ac:dyDescent="0.25">
      <c r="A1" s="3" t="s">
        <v>219</v>
      </c>
      <c r="B1" s="3"/>
    </row>
    <row r="2" spans="1:2" x14ac:dyDescent="0.25">
      <c r="A2" t="s">
        <v>21</v>
      </c>
      <c r="B2" t="s">
        <v>8</v>
      </c>
    </row>
    <row r="3" spans="1:2" x14ac:dyDescent="0.25">
      <c r="A3" t="s">
        <v>22</v>
      </c>
      <c r="B3">
        <v>663</v>
      </c>
    </row>
    <row r="4" spans="1:2" x14ac:dyDescent="0.25">
      <c r="A4" t="s">
        <v>23</v>
      </c>
      <c r="B4">
        <v>350</v>
      </c>
    </row>
    <row r="5" spans="1:2" x14ac:dyDescent="0.25">
      <c r="A5" t="s">
        <v>24</v>
      </c>
      <c r="B5">
        <v>126</v>
      </c>
    </row>
  </sheetData>
  <mergeCells count="1">
    <mergeCell ref="A1:B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35CC7-AA11-48A7-AE4C-5BAD012A351D}">
  <dimension ref="A1:E16"/>
  <sheetViews>
    <sheetView workbookViewId="0">
      <selection sqref="A1:D1"/>
    </sheetView>
  </sheetViews>
  <sheetFormatPr defaultRowHeight="15" x14ac:dyDescent="0.25"/>
  <sheetData>
    <row r="1" spans="1:5" x14ac:dyDescent="0.25">
      <c r="A1" s="3" t="s">
        <v>219</v>
      </c>
      <c r="B1" s="3"/>
      <c r="C1" s="3"/>
      <c r="D1" s="3"/>
    </row>
    <row r="2" spans="1:5" x14ac:dyDescent="0.25">
      <c r="A2" t="s">
        <v>174</v>
      </c>
      <c r="B2" t="s">
        <v>8</v>
      </c>
      <c r="C2" t="s">
        <v>239</v>
      </c>
      <c r="D2" t="s">
        <v>240</v>
      </c>
    </row>
    <row r="3" spans="1:5" x14ac:dyDescent="0.25">
      <c r="A3">
        <v>2015</v>
      </c>
      <c r="B3">
        <v>7938</v>
      </c>
      <c r="C3">
        <v>3306</v>
      </c>
      <c r="D3">
        <v>1601</v>
      </c>
    </row>
    <row r="4" spans="1:5" x14ac:dyDescent="0.25">
      <c r="A4">
        <v>2016</v>
      </c>
      <c r="B4">
        <v>7993</v>
      </c>
      <c r="C4">
        <v>4478</v>
      </c>
      <c r="D4">
        <v>2531</v>
      </c>
    </row>
    <row r="5" spans="1:5" x14ac:dyDescent="0.25">
      <c r="A5">
        <v>2017</v>
      </c>
      <c r="B5">
        <v>8103</v>
      </c>
      <c r="C5">
        <v>5059</v>
      </c>
      <c r="D5">
        <v>3130</v>
      </c>
    </row>
    <row r="6" spans="1:5" x14ac:dyDescent="0.25">
      <c r="A6">
        <v>2018</v>
      </c>
      <c r="B6">
        <v>8202</v>
      </c>
      <c r="C6">
        <v>5811</v>
      </c>
      <c r="D6">
        <v>3808</v>
      </c>
    </row>
    <row r="7" spans="1:5" x14ac:dyDescent="0.25">
      <c r="A7">
        <v>2019</v>
      </c>
      <c r="B7">
        <v>7550</v>
      </c>
      <c r="C7">
        <v>5535</v>
      </c>
      <c r="D7">
        <v>3898</v>
      </c>
    </row>
    <row r="8" spans="1:5" x14ac:dyDescent="0.25">
      <c r="A8">
        <v>2020</v>
      </c>
      <c r="B8">
        <v>7267</v>
      </c>
      <c r="C8">
        <v>5246</v>
      </c>
      <c r="D8">
        <v>3756</v>
      </c>
    </row>
    <row r="10" spans="1:5" x14ac:dyDescent="0.25">
      <c r="A10" t="s">
        <v>194</v>
      </c>
      <c r="B10" t="s">
        <v>242</v>
      </c>
      <c r="C10" t="s">
        <v>241</v>
      </c>
      <c r="D10" t="s">
        <v>243</v>
      </c>
      <c r="E10" t="s">
        <v>201</v>
      </c>
    </row>
    <row r="11" spans="1:5" x14ac:dyDescent="0.25">
      <c r="A11">
        <v>2015</v>
      </c>
      <c r="B11" s="1">
        <f>D3/B3</f>
        <v>0.20168808264046359</v>
      </c>
      <c r="C11" s="1">
        <f>(C3-D3)/B3</f>
        <v>0.21478961955152431</v>
      </c>
      <c r="D11" s="1">
        <f>(B3-C3)/B3</f>
        <v>0.58352229780801212</v>
      </c>
      <c r="E11" s="2">
        <f>SUM(B11:D11)</f>
        <v>1</v>
      </c>
    </row>
    <row r="12" spans="1:5" x14ac:dyDescent="0.25">
      <c r="A12">
        <v>2016</v>
      </c>
      <c r="B12" s="1">
        <f t="shared" ref="B12:B16" si="0">D4/B4</f>
        <v>0.31665207056174155</v>
      </c>
      <c r="C12" s="1">
        <f t="shared" ref="C12:C16" si="1">(C4-D4)/B4</f>
        <v>0.24358813962216941</v>
      </c>
      <c r="D12" s="1">
        <f t="shared" ref="D12:D16" si="2">(B4-C4)/B4</f>
        <v>0.4397597898160891</v>
      </c>
      <c r="E12" s="2">
        <f t="shared" ref="E12:E15" si="3">SUM(B12:D12)</f>
        <v>1</v>
      </c>
    </row>
    <row r="13" spans="1:5" x14ac:dyDescent="0.25">
      <c r="A13">
        <v>2017</v>
      </c>
      <c r="B13" s="1">
        <f t="shared" si="0"/>
        <v>0.38627668764655065</v>
      </c>
      <c r="C13" s="1">
        <f t="shared" si="1"/>
        <v>0.23805997778600518</v>
      </c>
      <c r="D13" s="1">
        <f t="shared" si="2"/>
        <v>0.37566333456744416</v>
      </c>
      <c r="E13" s="2">
        <f t="shared" si="3"/>
        <v>1</v>
      </c>
    </row>
    <row r="14" spans="1:5" x14ac:dyDescent="0.25">
      <c r="A14">
        <v>2018</v>
      </c>
      <c r="B14" s="1">
        <f t="shared" si="0"/>
        <v>0.46427700560838819</v>
      </c>
      <c r="C14" s="1">
        <f t="shared" si="1"/>
        <v>0.24420872957815168</v>
      </c>
      <c r="D14" s="1">
        <f t="shared" si="2"/>
        <v>0.29151426481346016</v>
      </c>
      <c r="E14" s="2">
        <f t="shared" si="3"/>
        <v>1</v>
      </c>
    </row>
    <row r="15" spans="1:5" x14ac:dyDescent="0.25">
      <c r="A15">
        <v>2019</v>
      </c>
      <c r="B15" s="1">
        <f t="shared" si="0"/>
        <v>0.51629139072847685</v>
      </c>
      <c r="C15" s="1">
        <f t="shared" si="1"/>
        <v>0.21682119205298014</v>
      </c>
      <c r="D15" s="1">
        <f t="shared" si="2"/>
        <v>0.26688741721854303</v>
      </c>
      <c r="E15" s="2">
        <f t="shared" si="3"/>
        <v>1</v>
      </c>
    </row>
    <row r="16" spans="1:5" x14ac:dyDescent="0.25">
      <c r="A16">
        <v>2020</v>
      </c>
      <c r="B16" s="1">
        <f t="shared" si="0"/>
        <v>0.51685702490711438</v>
      </c>
      <c r="C16" s="1">
        <f t="shared" si="1"/>
        <v>0.205036466217146</v>
      </c>
      <c r="D16" s="1">
        <f t="shared" si="2"/>
        <v>0.27810650887573962</v>
      </c>
      <c r="E16" s="2">
        <f>SUM(B16:D16)</f>
        <v>1</v>
      </c>
    </row>
  </sheetData>
  <mergeCells count="1">
    <mergeCell ref="A1:D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Year - OA type</vt:lpstr>
      <vt:lpstr>Field - OA type</vt:lpstr>
      <vt:lpstr>University - OA type</vt:lpstr>
      <vt:lpstr>Publisher - OA type</vt:lpstr>
      <vt:lpstr>Gold, hybrid - license</vt:lpstr>
      <vt:lpstr>Publisher - license</vt:lpstr>
      <vt:lpstr>Green - version</vt:lpstr>
      <vt:lpstr>Crossref funding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2021-06-30T11:50:04Z</dcterms:modified>
</cp:coreProperties>
</file>